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30" yWindow="15" windowWidth="14340" windowHeight="12780" firstSheet="5" activeTab="11"/>
  </bookViews>
  <sheets>
    <sheet name="т1" sheetId="1" r:id="rId1"/>
    <sheet name="т2" sheetId="2" state="hidden" r:id="rId2"/>
    <sheet name="т3 (2)" sheetId="14" r:id="rId3"/>
    <sheet name="т3 (3)" sheetId="15" r:id="rId4"/>
    <sheet name="т3 (4)" sheetId="16" r:id="rId5"/>
    <sheet name="т4" sheetId="4" r:id="rId6"/>
    <sheet name="т4 (2)" sheetId="8" r:id="rId7"/>
    <sheet name="т4 (3)" sheetId="9" r:id="rId8"/>
    <sheet name="т4 (4)" sheetId="10" r:id="rId9"/>
    <sheet name="т4 (5)" sheetId="11" r:id="rId10"/>
    <sheet name="т4 (6)" sheetId="12" r:id="rId11"/>
    <sheet name="т6 " sheetId="17" r:id="rId12"/>
    <sheet name="т5" sheetId="5" state="hidden" r:id="rId13"/>
    <sheet name="c" sheetId="6" state="hidden" r:id="rId14"/>
  </sheets>
  <externalReferences>
    <externalReference r:id="rId15"/>
    <externalReference r:id="rId16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11">'т6 '!$18:$18</definedName>
    <definedName name="_xlnm.Print_Area" localSheetId="11">'т6 '!$A$1:$M$37</definedName>
    <definedName name="Элементы_ПС">'[1]Сборник МинЭнерго'!$A$2:$A$53</definedName>
  </definedNames>
  <calcPr calcId="162913"/>
</workbook>
</file>

<file path=xl/calcChain.xml><?xml version="1.0" encoding="utf-8"?>
<calcChain xmlns="http://schemas.openxmlformats.org/spreadsheetml/2006/main">
  <c r="D29" i="17" l="1"/>
  <c r="C9" i="17" l="1"/>
  <c r="D25" i="17"/>
  <c r="Q30" i="16" l="1"/>
  <c r="Q27" i="15" l="1"/>
  <c r="Q27" i="14" l="1"/>
  <c r="Q23" i="12" l="1"/>
  <c r="Q24" i="12" s="1"/>
  <c r="Q22" i="12"/>
  <c r="Q21" i="12"/>
  <c r="Q20" i="12"/>
  <c r="Q23" i="11" l="1"/>
  <c r="Q24" i="11" s="1"/>
  <c r="Q22" i="11"/>
  <c r="Q21" i="11"/>
  <c r="Q20" i="11"/>
  <c r="Q23" i="10" l="1"/>
  <c r="Q24" i="10" s="1"/>
  <c r="Q22" i="10"/>
  <c r="Q21" i="10"/>
  <c r="Q20" i="10"/>
  <c r="Q23" i="9" l="1"/>
  <c r="Q24" i="9" s="1"/>
  <c r="Q22" i="9"/>
  <c r="Q21" i="9"/>
  <c r="Q20" i="9"/>
  <c r="Q29" i="8" l="1"/>
  <c r="Q23" i="8"/>
  <c r="Q24" i="8" s="1"/>
  <c r="Q22" i="8"/>
  <c r="Q21" i="8"/>
  <c r="Q20" i="8"/>
  <c r="Q23" i="4" l="1"/>
  <c r="Q22" i="4"/>
  <c r="Q21" i="4"/>
  <c r="Q20" i="4"/>
  <c r="Q24" i="4" l="1"/>
  <c r="D19" i="17"/>
  <c r="D20" i="17" s="1"/>
  <c r="D21" i="17" s="1"/>
  <c r="D24" i="17" s="1"/>
  <c r="D22" i="17" s="1"/>
</calcChain>
</file>

<file path=xl/sharedStrings.xml><?xml version="1.0" encoding="utf-8"?>
<sst xmlns="http://schemas.openxmlformats.org/spreadsheetml/2006/main" count="1277" uniqueCount="151">
  <si>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</si>
  <si>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</si>
  <si>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</si>
  <si>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</si>
  <si>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Акционерного общества "Чеченэнерго"</t>
  </si>
  <si>
    <t>полное наименование субъекта электроэнергетики</t>
  </si>
  <si>
    <t>Год раскрытия информации: 2020</t>
  </si>
  <si>
    <t>Идентификатор инвестиционного проекта: К_Che353</t>
  </si>
  <si>
    <t>Черновик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</si>
  <si>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</si>
  <si>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</si>
  <si>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</si>
  <si>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</si>
  <si>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</si>
  <si>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</si>
  <si>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</si>
  <si>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</si>
  <si>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</si>
  <si>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</si>
  <si>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</si>
  <si>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</si>
  <si>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</si>
  <si>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</si>
  <si>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</si>
  <si>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</si>
  <si>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</si>
  <si>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</si>
  <si>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</si>
  <si>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</si>
  <si>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</si>
  <si>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</si>
  <si>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</si>
  <si>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</si>
  <si>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</si>
  <si>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</si>
  <si>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</si>
  <si>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нд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</si>
  <si>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</si>
  <si>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</si>
  <si>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</si>
  <si>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Л1-01-1</t>
  </si>
  <si>
    <t>ип опор и количество цепей: одноцепная, все типы опор за исключением многогранных</t>
  </si>
  <si>
    <t>УНЦ опор ВЛ 0,4-750 кВ</t>
  </si>
  <si>
    <t>Л3-01-1</t>
  </si>
  <si>
    <t>УНЦ провода ВЛ 0,4-750 кВ сталеалюминиевого типа</t>
  </si>
  <si>
    <t>Сечение фазного провода, мм2: до 70</t>
  </si>
  <si>
    <t>Л5-01</t>
  </si>
  <si>
    <t>Затраты на проектно-изыскательские работы по ВЛ</t>
  </si>
  <si>
    <t xml:space="preserve"> 1 ед.</t>
  </si>
  <si>
    <t>Протяженность, км: 5</t>
  </si>
  <si>
    <t>П3-03</t>
  </si>
  <si>
    <t xml:space="preserve">Таблица 5. Строительство (реконструкция) КЛ 6-500 кВ </t>
  </si>
  <si>
    <t>Таблицы 6. Расчет площади С1 и С2</t>
  </si>
  <si>
    <r>
      <t>Площадь (м</t>
    </r>
    <r>
      <rPr>
        <vertAlign val="superscript"/>
        <sz val="12"/>
        <color rgb="FF000000"/>
        <rFont val="Arial"/>
        <family val="2"/>
        <charset val="204"/>
      </rPr>
      <t>2</t>
    </r>
    <r>
      <rPr>
        <sz val="12"/>
        <color rgb="FF000000"/>
        <rFont val="Arial"/>
        <family val="2"/>
        <charset val="204"/>
      </rPr>
      <t>)</t>
    </r>
  </si>
  <si>
    <r>
      <t>Общая площадь (м</t>
    </r>
    <r>
      <rPr>
        <vertAlign val="superscript"/>
        <sz val="12"/>
        <color rgb="FF000000"/>
        <rFont val="Arial"/>
        <family val="2"/>
        <charset val="204"/>
      </rPr>
      <t>2</t>
    </r>
    <r>
      <rPr>
        <sz val="12"/>
        <color rgb="FF000000"/>
        <rFont val="Arial"/>
        <family val="2"/>
        <charset val="204"/>
      </rPr>
      <t>)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</si>
  <si>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</si>
  <si>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</si>
  <si>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Наименование инвестиционного проекта: Реконструкция ВЛ и ТП 10-6/0,4кВ  2020г.</t>
  </si>
  <si>
    <t>(подпись)</t>
  </si>
  <si>
    <t>Разработка проектно-сметной документации по реконструкции распредсетей ВЛ и ТП 10-6/0,4кВ</t>
  </si>
  <si>
    <t>Наименование инвестиционного проекта:</t>
  </si>
  <si>
    <t>К_Che353</t>
  </si>
  <si>
    <t xml:space="preserve">Идентификатор инвестиционного проекта: </t>
  </si>
  <si>
    <t>Наименование инвестиционного проекта: Реконструкция ВЛ и ТП 10-6/0,4кВ  2021г.</t>
  </si>
  <si>
    <t>Наименование инвестиционного проекта: Реконструкция ВЛ и ТП 10-6/0,4кВ  2022г.</t>
  </si>
  <si>
    <t>Л1-02-1</t>
  </si>
  <si>
    <t>Все типы опор за исключением многогранных</t>
  </si>
  <si>
    <t>Л3-02-1</t>
  </si>
  <si>
    <t>Протяженность, км: 4</t>
  </si>
  <si>
    <t>Протяженность, км: менее 5</t>
  </si>
  <si>
    <t>Протяженность, км: 3</t>
  </si>
  <si>
    <t>Наименование инвестиционного проекта: Реконструкция ТП  2020г.</t>
  </si>
  <si>
    <t>Идентификатор инвестиционного проекта: K_Che353</t>
  </si>
  <si>
    <t>УНЦ КТП киоскового типа 6-20 кВ</t>
  </si>
  <si>
    <t>Мощность, кВА: 63
количество трансформаторов, шт.: 1</t>
  </si>
  <si>
    <t>Э1-03-1</t>
  </si>
  <si>
    <t>Мощность, кВА: 63 количество трансформаторов, шт.: 1</t>
  </si>
  <si>
    <t>Мощность, кВА: 100
количество трансформаторов, шт.: 1</t>
  </si>
  <si>
    <t>Э1-04-1</t>
  </si>
  <si>
    <t>Мощность, кВА: 100 количество трансформаторов, шт.: 1</t>
  </si>
  <si>
    <t>Мощность, кВА: 160
количество трансформаторов, шт.: 1</t>
  </si>
  <si>
    <t>Э1-05-1</t>
  </si>
  <si>
    <t>Мощность, кВА: 160 количество трансформаторов, шт.: 1</t>
  </si>
  <si>
    <t>Мощность, кВА: 250
количество трансформаторов, шт.: 1</t>
  </si>
  <si>
    <t>Э1-06-1</t>
  </si>
  <si>
    <t>Мощность, кВА: 250 количество трансформаторов, шт.: 1</t>
  </si>
  <si>
    <t>Мощность, кВА: 400
количество трансформаторов, шт.: 1</t>
  </si>
  <si>
    <t>Э1-07-1</t>
  </si>
  <si>
    <t>Мощность, кВА: 400 количество трансформаторов, шт.: 1</t>
  </si>
  <si>
    <t>Мощность, кВА: 630
количество трансформаторов, шт.: 1</t>
  </si>
  <si>
    <t>Э1-08-1</t>
  </si>
  <si>
    <t>Мощность, кВА: 630 количество трансформаторов, шт.: 1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</si>
  <si>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</si>
  <si>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</si>
  <si>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</si>
  <si>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</si>
  <si>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Мощность, кВА: 25
количество трансформаторов, шт.: 1</t>
  </si>
  <si>
    <t>Э1-01-1</t>
  </si>
  <si>
    <t>Мощность, кВА: 25 количество трансформаторов, шт.: 1</t>
  </si>
  <si>
    <t>Мощность, кВА: 40
количество трансформаторов, шт.: 1</t>
  </si>
  <si>
    <t>Э1-02-1</t>
  </si>
  <si>
    <t>Мощность, кВА: 40 количество трансформаторов, шт.: 1</t>
  </si>
  <si>
    <t>Мощность, кВА: 400
количество трансформаторов, шт.: 2</t>
  </si>
  <si>
    <t>Э1-07-2</t>
  </si>
  <si>
    <t>Мощность, кВА: 400 количество трансформаторов, шт .: 2</t>
  </si>
  <si>
    <t>Затраты по УНЦ, млн. руб.: от 151 до 300,9</t>
  </si>
  <si>
    <t>П6-11</t>
  </si>
  <si>
    <t>Приложение  №20</t>
  </si>
  <si>
    <t>от «05» мая 2016 г. № 380</t>
  </si>
  <si>
    <t xml:space="preserve">Инвестиционная программа </t>
  </si>
  <si>
    <t>АО "Чеченэнерго"</t>
  </si>
  <si>
    <t xml:space="preserve">Год раскрытия информации: </t>
  </si>
  <si>
    <t xml:space="preserve">Наименование инвестиционного проекта: </t>
  </si>
  <si>
    <t xml:space="preserve">Чеченская Республика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</si>
  <si>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</si>
  <si>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</si>
  <si>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</si>
  <si>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</si>
  <si>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НДС 20%</t>
  </si>
  <si>
    <t>Принятые индексы дефляторы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</si>
  <si>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</si>
  <si>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4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</si>
  <si>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</si>
  <si>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5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</si>
  <si>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</si>
  <si>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</si>
  <si>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6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</si>
  <si>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</si>
  <si>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</si>
  <si>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</si>
  <si>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</si>
  <si>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</si>
  <si>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…</t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</si>
  <si>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</si>
  <si>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</si>
  <si>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</si>
  <si>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</si>
  <si>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</si>
  <si>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</si>
  <si>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</si>
  <si>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</si>
  <si>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</si>
  <si>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</si>
  <si>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_____________</t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</si>
  <si>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</si>
  <si>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</si>
  <si>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</si>
  <si>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</si>
  <si>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K_Che353</t>
  </si>
  <si>
    <t>Утвержденные плановые значения показателей приведены в соответствии с Приказом Минэнерго России от 15.11.2019 г. №8@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</si>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</sst>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\ ##0.00"/>
    <numFmt numFmtId="165" formatCode="0.0"/>
    <numFmt numFmtId="166" formatCode="#,##0;\-#,##0;&quot;-&quot;"/>
    <numFmt numFmtId="167" formatCode="#,##0.00;\-#,##0.00;&quot;-&quot;"/>
    <numFmt numFmtId="168" formatCode="#,##0%;\-#,##0%;&quot;- &quot;"/>
    <numFmt numFmtId="169" formatCode="#,##0.0%;\-#,##0.0%;&quot;- &quot;"/>
    <numFmt numFmtId="170" formatCode="#,##0.00%;\-#,##0.00%;&quot;- &quot;"/>
    <numFmt numFmtId="171" formatCode="#,##0.0;\-#,##0.0;&quot;-&quot;"/>
    <numFmt numFmtId="172" formatCode="_-* #,##0.00_р_._-;\-* #,##0.00_р_._-;_-* &quot;-&quot;??_р_._-;_-@_-"/>
    <numFmt numFmtId="173" formatCode="_-* #,##0\ _D_M_-;\-* #,##0\ _D_M_-;_-* &quot;-&quot;\ _D_M_-;_-@_-"/>
    <numFmt numFmtId="174" formatCode="_-* #,##0.00\ _D_M_-;\-* #,##0.00\ _D_M_-;_-* &quot;-&quot;??\ _D_M_-;_-@_-"/>
    <numFmt numFmtId="175" formatCode="0%;\(0%\)"/>
    <numFmt numFmtId="176" formatCode="\ \ @"/>
    <numFmt numFmtId="177" formatCode="\ \ \ \ @"/>
    <numFmt numFmtId="178" formatCode="0_)"/>
    <numFmt numFmtId="179" formatCode="#,##0_ ;\-#,##0\ "/>
    <numFmt numFmtId="180" formatCode="_-* #,##0.00\ _р_._-;\-* #,##0.00\ _р_._-;_-* &quot;-&quot;??\ _р_._-;_-@_-"/>
    <numFmt numFmtId="181" formatCode="#,##0.00_р_."/>
    <numFmt numFmtId="182" formatCode="_(* #,##0.00_);_(* \(#,##0.00\);_(* &quot;-&quot;??_);_(@_)"/>
    <numFmt numFmtId="183" formatCode="0.0_)"/>
  </numFmts>
  <fonts count="87" x14ac:knownFonts="1">
    <font>
      <sz val="11"/>
      <color rgb="FF000000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vertAlign val="superscript"/>
      <sz val="12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1"/>
      <name val="Symbol"/>
      <family val="1"/>
      <charset val="2"/>
    </font>
    <font>
      <b/>
      <i/>
      <sz val="12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11"/>
      <name val="Arial"/>
      <family val="1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</fonts>
  <fills count="94">
    <fill>
      <patternFill patternType="none"/>
    </fill>
    <fill>
      <patternFill patternType="gray125"/>
    </fill>
    <fill>
      <patternFill patternType="none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65">
    <xf numFmtId="0" fontId="0" fillId="0" borderId="0"/>
    <xf numFmtId="0" fontId="6" fillId="2" borderId="0"/>
    <xf numFmtId="0" fontId="7" fillId="2" borderId="0"/>
    <xf numFmtId="0" fontId="10" fillId="2" borderId="0"/>
    <xf numFmtId="0" fontId="1" fillId="2" borderId="0"/>
    <xf numFmtId="0" fontId="28" fillId="2" borderId="0"/>
    <xf numFmtId="0" fontId="29" fillId="2" borderId="0"/>
    <xf numFmtId="0" fontId="30" fillId="2" borderId="0"/>
    <xf numFmtId="0" fontId="29" fillId="2" borderId="0"/>
    <xf numFmtId="0" fontId="31" fillId="2" borderId="0">
      <alignment vertical="top"/>
    </xf>
    <xf numFmtId="0" fontId="30" fillId="2" borderId="0"/>
    <xf numFmtId="0" fontId="32" fillId="5" borderId="9" applyNumberFormat="0">
      <alignment readingOrder="1"/>
      <protection locked="0"/>
    </xf>
    <xf numFmtId="0" fontId="29" fillId="2" borderId="0"/>
    <xf numFmtId="0" fontId="29" fillId="2" borderId="0"/>
    <xf numFmtId="0" fontId="29" fillId="2" borderId="0"/>
    <xf numFmtId="0" fontId="29" fillId="2" borderId="0"/>
    <xf numFmtId="0" fontId="30" fillId="2" borderId="0"/>
    <xf numFmtId="0" fontId="29" fillId="2" borderId="0"/>
    <xf numFmtId="0" fontId="28" fillId="2" borderId="0"/>
    <xf numFmtId="0" fontId="29" fillId="2" borderId="0"/>
    <xf numFmtId="0" fontId="29" fillId="2" borderId="0"/>
    <xf numFmtId="0" fontId="30" fillId="2" borderId="0"/>
    <xf numFmtId="0" fontId="30" fillId="2" borderId="0"/>
    <xf numFmtId="0" fontId="33" fillId="2" borderId="0"/>
    <xf numFmtId="0" fontId="28" fillId="2" borderId="0"/>
    <xf numFmtId="0" fontId="28" fillId="2" borderId="0"/>
    <xf numFmtId="0" fontId="28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4" fillId="6" borderId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17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5" borderId="0" applyNumberFormat="0" applyBorder="0" applyAlignment="0" applyProtection="0"/>
    <xf numFmtId="0" fontId="35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3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7" fillId="25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5" fillId="18" borderId="0" applyNumberFormat="0" applyBorder="0" applyAlignment="0" applyProtection="0"/>
    <xf numFmtId="0" fontId="36" fillId="3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25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7" fillId="25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42" borderId="0" applyNumberFormat="0" applyBorder="0" applyAlignment="0" applyProtection="0"/>
    <xf numFmtId="0" fontId="35" fillId="19" borderId="0" applyNumberFormat="0" applyBorder="0" applyAlignment="0" applyProtection="0"/>
    <xf numFmtId="0" fontId="36" fillId="22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5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32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8" fillId="2" borderId="0"/>
    <xf numFmtId="49" fontId="34" fillId="9" borderId="4">
      <alignment horizontal="left" vertical="top"/>
      <protection locked="0"/>
    </xf>
    <xf numFmtId="49" fontId="34" fillId="9" borderId="4">
      <alignment horizontal="left" vertical="top"/>
      <protection locked="0"/>
    </xf>
    <xf numFmtId="49" fontId="34" fillId="2" borderId="4">
      <alignment horizontal="left" vertical="top"/>
      <protection locked="0"/>
    </xf>
    <xf numFmtId="49" fontId="34" fillId="2" borderId="4">
      <alignment horizontal="left" vertical="top"/>
      <protection locked="0"/>
    </xf>
    <xf numFmtId="49" fontId="34" fillId="48" borderId="4">
      <alignment horizontal="left" vertical="top"/>
      <protection locked="0"/>
    </xf>
    <xf numFmtId="49" fontId="34" fillId="48" borderId="4">
      <alignment horizontal="left" vertical="top"/>
      <protection locked="0"/>
    </xf>
    <xf numFmtId="0" fontId="34" fillId="2" borderId="0">
      <alignment horizontal="left" vertical="top" wrapText="1"/>
    </xf>
    <xf numFmtId="0" fontId="39" fillId="2" borderId="10">
      <alignment horizontal="left" vertical="top" wrapText="1"/>
    </xf>
    <xf numFmtId="49" fontId="38" fillId="2" borderId="0">
      <alignment horizontal="left" vertical="top" wrapText="1"/>
      <protection locked="0"/>
    </xf>
    <xf numFmtId="0" fontId="40" fillId="2" borderId="0">
      <alignment horizontal="left" vertical="top" wrapText="1"/>
    </xf>
    <xf numFmtId="49" fontId="38" fillId="2" borderId="4">
      <alignment horizontal="center" vertical="top" wrapText="1"/>
      <protection locked="0"/>
    </xf>
    <xf numFmtId="49" fontId="38" fillId="2" borderId="4">
      <alignment horizontal="center" vertical="top" wrapText="1"/>
      <protection locked="0"/>
    </xf>
    <xf numFmtId="49" fontId="34" fillId="2" borderId="0">
      <alignment horizontal="right" vertical="top"/>
      <protection locked="0"/>
    </xf>
    <xf numFmtId="49" fontId="34" fillId="9" borderId="4">
      <alignment horizontal="right" vertical="top"/>
      <protection locked="0"/>
    </xf>
    <xf numFmtId="49" fontId="34" fillId="9" borderId="4">
      <alignment horizontal="right" vertical="top"/>
      <protection locked="0"/>
    </xf>
    <xf numFmtId="0" fontId="34" fillId="9" borderId="4">
      <alignment horizontal="right" vertical="top"/>
      <protection locked="0"/>
    </xf>
    <xf numFmtId="0" fontId="34" fillId="9" borderId="4">
      <alignment horizontal="right" vertical="top"/>
      <protection locked="0"/>
    </xf>
    <xf numFmtId="49" fontId="34" fillId="2" borderId="4">
      <alignment horizontal="right" vertical="top"/>
      <protection locked="0"/>
    </xf>
    <xf numFmtId="49" fontId="34" fillId="2" borderId="4">
      <alignment horizontal="right" vertical="top"/>
      <protection locked="0"/>
    </xf>
    <xf numFmtId="0" fontId="34" fillId="2" borderId="4">
      <alignment horizontal="right" vertical="top"/>
      <protection locked="0"/>
    </xf>
    <xf numFmtId="0" fontId="34" fillId="2" borderId="4">
      <alignment horizontal="right" vertical="top"/>
      <protection locked="0"/>
    </xf>
    <xf numFmtId="49" fontId="34" fillId="48" borderId="4">
      <alignment horizontal="right" vertical="top"/>
      <protection locked="0"/>
    </xf>
    <xf numFmtId="49" fontId="34" fillId="48" borderId="4">
      <alignment horizontal="right" vertical="top"/>
      <protection locked="0"/>
    </xf>
    <xf numFmtId="0" fontId="34" fillId="48" borderId="4">
      <alignment horizontal="right" vertical="top"/>
      <protection locked="0"/>
    </xf>
    <xf numFmtId="0" fontId="34" fillId="48" borderId="4">
      <alignment horizontal="right" vertical="top"/>
      <protection locked="0"/>
    </xf>
    <xf numFmtId="49" fontId="38" fillId="2" borderId="0">
      <alignment horizontal="right" vertical="top" wrapText="1"/>
      <protection locked="0"/>
    </xf>
    <xf numFmtId="0" fontId="40" fillId="2" borderId="0">
      <alignment horizontal="right" vertical="top" wrapText="1"/>
    </xf>
    <xf numFmtId="49" fontId="38" fillId="2" borderId="0">
      <alignment horizontal="center" vertical="top" wrapText="1"/>
      <protection locked="0"/>
    </xf>
    <xf numFmtId="0" fontId="39" fillId="2" borderId="10">
      <alignment horizontal="center" vertical="top" wrapText="1"/>
    </xf>
    <xf numFmtId="49" fontId="34" fillId="2" borderId="4">
      <alignment horizontal="center" vertical="top" wrapText="1"/>
      <protection locked="0"/>
    </xf>
    <xf numFmtId="49" fontId="34" fillId="2" borderId="4">
      <alignment horizontal="center" vertical="top" wrapText="1"/>
      <protection locked="0"/>
    </xf>
    <xf numFmtId="0" fontId="34" fillId="2" borderId="4">
      <alignment horizontal="center" vertical="top" wrapText="1"/>
      <protection locked="0"/>
    </xf>
    <xf numFmtId="0" fontId="34" fillId="2" borderId="4">
      <alignment horizontal="center" vertical="top" wrapText="1"/>
      <protection locked="0"/>
    </xf>
    <xf numFmtId="0" fontId="41" fillId="8" borderId="0" applyNumberFormat="0" applyBorder="0" applyAlignment="0" applyProtection="0"/>
    <xf numFmtId="166" fontId="42" fillId="2" borderId="0" applyFill="0" applyBorder="0" applyAlignment="0"/>
    <xf numFmtId="167" fontId="42" fillId="2" borderId="0" applyFill="0" applyBorder="0" applyAlignment="0"/>
    <xf numFmtId="168" fontId="42" fillId="2" borderId="0" applyFill="0" applyBorder="0" applyAlignment="0"/>
    <xf numFmtId="169" fontId="42" fillId="2" borderId="0" applyFill="0" applyBorder="0" applyAlignment="0"/>
    <xf numFmtId="170" fontId="42" fillId="2" borderId="0" applyFill="0" applyBorder="0" applyAlignment="0"/>
    <xf numFmtId="166" fontId="42" fillId="2" borderId="0" applyFill="0" applyBorder="0" applyAlignment="0"/>
    <xf numFmtId="171" fontId="42" fillId="2" borderId="0" applyFill="0" applyBorder="0" applyAlignment="0"/>
    <xf numFmtId="167" fontId="42" fillId="2" borderId="0" applyFill="0" applyBorder="0" applyAlignment="0"/>
    <xf numFmtId="0" fontId="43" fillId="49" borderId="9" applyNumberFormat="0" applyAlignment="0" applyProtection="0"/>
    <xf numFmtId="0" fontId="44" fillId="50" borderId="11" applyNumberFormat="0" applyAlignment="0" applyProtection="0"/>
    <xf numFmtId="166" fontId="45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38" fillId="2" borderId="0" applyFont="0" applyFill="0" applyBorder="0" applyAlignment="0" applyProtection="0"/>
    <xf numFmtId="167" fontId="45" fillId="2" borderId="0" applyFont="0" applyFill="0" applyBorder="0" applyAlignment="0" applyProtection="0"/>
    <xf numFmtId="0" fontId="38" fillId="2" borderId="0"/>
    <xf numFmtId="0" fontId="38" fillId="2" borderId="0"/>
    <xf numFmtId="14" fontId="42" fillId="2" borderId="0" applyFill="0" applyBorder="0" applyAlignment="0"/>
    <xf numFmtId="0" fontId="46" fillId="2" borderId="0" applyNumberFormat="0" applyFill="0" applyBorder="0" applyAlignment="0" applyProtection="0"/>
    <xf numFmtId="173" fontId="33" fillId="2" borderId="0" applyFont="0" applyFill="0" applyBorder="0" applyAlignment="0" applyProtection="0"/>
    <xf numFmtId="174" fontId="33" fillId="2" borderId="0" applyFont="0" applyFill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5" borderId="0" applyNumberFormat="0" applyBorder="0" applyAlignment="0" applyProtection="0"/>
    <xf numFmtId="166" fontId="48" fillId="2" borderId="0" applyFill="0" applyBorder="0" applyAlignment="0"/>
    <xf numFmtId="167" fontId="48" fillId="2" borderId="0" applyFill="0" applyBorder="0" applyAlignment="0"/>
    <xf numFmtId="166" fontId="48" fillId="2" borderId="0" applyFill="0" applyBorder="0" applyAlignment="0"/>
    <xf numFmtId="171" fontId="48" fillId="2" borderId="0" applyFill="0" applyBorder="0" applyAlignment="0"/>
    <xf numFmtId="167" fontId="48" fillId="2" borderId="0" applyFill="0" applyBorder="0" applyAlignment="0"/>
    <xf numFmtId="0" fontId="49" fillId="2" borderId="0" applyFont="0" applyFill="0" applyBorder="0" applyAlignment="0" applyProtection="0"/>
    <xf numFmtId="0" fontId="50" fillId="2" borderId="0" applyNumberFormat="0" applyFill="0" applyBorder="0" applyAlignment="0" applyProtection="0"/>
    <xf numFmtId="0" fontId="51" fillId="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52" fillId="2" borderId="12" applyNumberFormat="0" applyAlignment="0" applyProtection="0">
      <alignment horizontal="left" vertical="center"/>
    </xf>
    <xf numFmtId="0" fontId="52" fillId="2" borderId="6">
      <alignment horizontal="left" vertical="center"/>
    </xf>
    <xf numFmtId="0" fontId="53" fillId="2" borderId="13" applyNumberFormat="0" applyFill="0" applyAlignment="0" applyProtection="0"/>
    <xf numFmtId="0" fontId="54" fillId="2" borderId="14" applyNumberFormat="0" applyFill="0" applyAlignment="0" applyProtection="0"/>
    <xf numFmtId="0" fontId="55" fillId="2" borderId="15" applyNumberFormat="0" applyFill="0" applyAlignment="0" applyProtection="0"/>
    <xf numFmtId="0" fontId="55" fillId="2" borderId="0" applyNumberFormat="0" applyFill="0" applyBorder="0" applyAlignment="0" applyProtection="0"/>
    <xf numFmtId="0" fontId="56" fillId="12" borderId="9" applyNumberFormat="0" applyAlignment="0" applyProtection="0"/>
    <xf numFmtId="166" fontId="57" fillId="2" borderId="0" applyFill="0" applyBorder="0" applyAlignment="0"/>
    <xf numFmtId="167" fontId="57" fillId="2" borderId="0" applyFill="0" applyBorder="0" applyAlignment="0"/>
    <xf numFmtId="166" fontId="57" fillId="2" borderId="0" applyFill="0" applyBorder="0" applyAlignment="0"/>
    <xf numFmtId="171" fontId="57" fillId="2" borderId="0" applyFill="0" applyBorder="0" applyAlignment="0"/>
    <xf numFmtId="167" fontId="57" fillId="2" borderId="0" applyFill="0" applyBorder="0" applyAlignment="0"/>
    <xf numFmtId="0" fontId="58" fillId="2" borderId="16" applyNumberFormat="0" applyFill="0" applyAlignment="0" applyProtection="0"/>
    <xf numFmtId="0" fontId="38" fillId="2" borderId="0"/>
    <xf numFmtId="0" fontId="59" fillId="56" borderId="0" applyNumberFormat="0" applyBorder="0" applyAlignment="0" applyProtection="0"/>
    <xf numFmtId="0" fontId="60" fillId="45" borderId="0" applyNumberFormat="0" applyBorder="0" applyAlignment="0" applyProtection="0"/>
    <xf numFmtId="0" fontId="60" fillId="45" borderId="0" applyNumberFormat="0" applyBorder="0" applyAlignment="0" applyProtection="0"/>
    <xf numFmtId="0" fontId="60" fillId="45" borderId="0" applyNumberFormat="0" applyBorder="0" applyAlignment="0" applyProtection="0"/>
    <xf numFmtId="0" fontId="60" fillId="45" borderId="0" applyNumberFormat="0" applyBorder="0" applyAlignment="0" applyProtection="0"/>
    <xf numFmtId="0" fontId="34" fillId="2" borderId="17"/>
    <xf numFmtId="0" fontId="61" fillId="2" borderId="0"/>
    <xf numFmtId="0" fontId="45" fillId="2" borderId="0"/>
    <xf numFmtId="0" fontId="24" fillId="2" borderId="0"/>
    <xf numFmtId="0" fontId="62" fillId="57" borderId="0"/>
    <xf numFmtId="0" fontId="62" fillId="57" borderId="0"/>
    <xf numFmtId="0" fontId="38" fillId="2" borderId="0"/>
    <xf numFmtId="0" fontId="30" fillId="2" borderId="0"/>
    <xf numFmtId="0" fontId="38" fillId="58" borderId="18" applyNumberFormat="0" applyFont="0" applyAlignment="0" applyProtection="0"/>
    <xf numFmtId="0" fontId="62" fillId="44" borderId="19" applyNumberFormat="0" applyFont="0" applyAlignment="0" applyProtection="0"/>
    <xf numFmtId="0" fontId="62" fillId="44" borderId="19" applyNumberFormat="0" applyFont="0" applyAlignment="0" applyProtection="0"/>
    <xf numFmtId="0" fontId="62" fillId="44" borderId="19" applyNumberFormat="0" applyFont="0" applyAlignment="0" applyProtection="0"/>
    <xf numFmtId="0" fontId="62" fillId="44" borderId="19" applyNumberFormat="0" applyFont="0" applyAlignment="0" applyProtection="0"/>
    <xf numFmtId="0" fontId="63" fillId="49" borderId="20" applyNumberFormat="0" applyAlignment="0" applyProtection="0"/>
    <xf numFmtId="170" fontId="45" fillId="2" borderId="0" applyFont="0" applyFill="0" applyBorder="0" applyAlignment="0" applyProtection="0"/>
    <xf numFmtId="175" fontId="45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8" fillId="2" borderId="0" applyFont="0" applyFill="0" applyBorder="0" applyAlignment="0" applyProtection="0"/>
    <xf numFmtId="166" fontId="64" fillId="2" borderId="0" applyFill="0" applyBorder="0" applyAlignment="0"/>
    <xf numFmtId="167" fontId="64" fillId="2" borderId="0" applyFill="0" applyBorder="0" applyAlignment="0"/>
    <xf numFmtId="166" fontId="64" fillId="2" borderId="0" applyFill="0" applyBorder="0" applyAlignment="0"/>
    <xf numFmtId="171" fontId="64" fillId="2" borderId="0" applyFill="0" applyBorder="0" applyAlignment="0"/>
    <xf numFmtId="167" fontId="64" fillId="2" borderId="0" applyFill="0" applyBorder="0" applyAlignment="0"/>
    <xf numFmtId="4" fontId="42" fillId="59" borderId="20" applyNumberFormat="0" applyProtection="0">
      <alignment vertical="center"/>
    </xf>
    <xf numFmtId="4" fontId="65" fillId="56" borderId="19" applyNumberFormat="0" applyProtection="0">
      <alignment vertical="center"/>
    </xf>
    <xf numFmtId="4" fontId="65" fillId="56" borderId="19" applyNumberFormat="0" applyProtection="0">
      <alignment vertical="center"/>
    </xf>
    <xf numFmtId="4" fontId="65" fillId="56" borderId="19" applyNumberFormat="0" applyProtection="0">
      <alignment vertical="center"/>
    </xf>
    <xf numFmtId="4" fontId="65" fillId="56" borderId="19" applyNumberFormat="0" applyProtection="0">
      <alignment vertical="center"/>
    </xf>
    <xf numFmtId="4" fontId="65" fillId="56" borderId="19" applyNumberFormat="0" applyProtection="0">
      <alignment vertical="center"/>
    </xf>
    <xf numFmtId="4" fontId="66" fillId="59" borderId="20" applyNumberFormat="0" applyProtection="0">
      <alignment vertical="center"/>
    </xf>
    <xf numFmtId="4" fontId="34" fillId="59" borderId="19" applyNumberFormat="0" applyProtection="0">
      <alignment vertical="center"/>
    </xf>
    <xf numFmtId="4" fontId="34" fillId="59" borderId="19" applyNumberFormat="0" applyProtection="0">
      <alignment vertical="center"/>
    </xf>
    <xf numFmtId="4" fontId="34" fillId="59" borderId="19" applyNumberFormat="0" applyProtection="0">
      <alignment vertical="center"/>
    </xf>
    <xf numFmtId="4" fontId="34" fillId="59" borderId="19" applyNumberFormat="0" applyProtection="0">
      <alignment vertical="center"/>
    </xf>
    <xf numFmtId="4" fontId="34" fillId="59" borderId="19" applyNumberFormat="0" applyProtection="0">
      <alignment vertical="center"/>
    </xf>
    <xf numFmtId="4" fontId="42" fillId="59" borderId="20" applyNumberFormat="0" applyProtection="0">
      <alignment horizontal="left" vertical="center" indent="1"/>
    </xf>
    <xf numFmtId="4" fontId="65" fillId="59" borderId="19" applyNumberFormat="0" applyProtection="0">
      <alignment horizontal="left" vertical="center" indent="1"/>
    </xf>
    <xf numFmtId="4" fontId="65" fillId="59" borderId="19" applyNumberFormat="0" applyProtection="0">
      <alignment horizontal="left" vertical="center" indent="1"/>
    </xf>
    <xf numFmtId="4" fontId="65" fillId="59" borderId="19" applyNumberFormat="0" applyProtection="0">
      <alignment horizontal="left" vertical="center" indent="1"/>
    </xf>
    <xf numFmtId="4" fontId="65" fillId="59" borderId="19" applyNumberFormat="0" applyProtection="0">
      <alignment horizontal="left" vertical="center" indent="1"/>
    </xf>
    <xf numFmtId="4" fontId="65" fillId="59" borderId="19" applyNumberFormat="0" applyProtection="0">
      <alignment horizontal="left" vertical="center" indent="1"/>
    </xf>
    <xf numFmtId="4" fontId="42" fillId="59" borderId="20" applyNumberFormat="0" applyProtection="0">
      <alignment horizontal="left" vertical="center" indent="1"/>
    </xf>
    <xf numFmtId="0" fontId="34" fillId="56" borderId="21" applyNumberFormat="0" applyProtection="0">
      <alignment horizontal="left" vertical="top" indent="1"/>
    </xf>
    <xf numFmtId="0" fontId="34" fillId="56" borderId="21" applyNumberFormat="0" applyProtection="0">
      <alignment horizontal="left" vertical="top" indent="1"/>
    </xf>
    <xf numFmtId="0" fontId="34" fillId="56" borderId="21" applyNumberFormat="0" applyProtection="0">
      <alignment horizontal="left" vertical="top" indent="1"/>
    </xf>
    <xf numFmtId="0" fontId="34" fillId="56" borderId="21" applyNumberFormat="0" applyProtection="0">
      <alignment horizontal="left" vertical="top" indent="1"/>
    </xf>
    <xf numFmtId="0" fontId="34" fillId="56" borderId="21" applyNumberFormat="0" applyProtection="0">
      <alignment horizontal="left" vertical="top" indent="1"/>
    </xf>
    <xf numFmtId="0" fontId="67" fillId="5" borderId="22" applyNumberFormat="0" applyProtection="0">
      <alignment horizontal="center" vertical="center" wrapTex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42" fillId="60" borderId="20" applyNumberFormat="0" applyProtection="0">
      <alignment horizontal="right" vertical="center"/>
    </xf>
    <xf numFmtId="4" fontId="65" fillId="8" borderId="19" applyNumberFormat="0" applyProtection="0">
      <alignment horizontal="right" vertical="center"/>
    </xf>
    <xf numFmtId="4" fontId="65" fillId="8" borderId="19" applyNumberFormat="0" applyProtection="0">
      <alignment horizontal="right" vertical="center"/>
    </xf>
    <xf numFmtId="4" fontId="65" fillId="8" borderId="19" applyNumberFormat="0" applyProtection="0">
      <alignment horizontal="right" vertical="center"/>
    </xf>
    <xf numFmtId="4" fontId="65" fillId="8" borderId="19" applyNumberFormat="0" applyProtection="0">
      <alignment horizontal="right" vertical="center"/>
    </xf>
    <xf numFmtId="4" fontId="65" fillId="8" borderId="19" applyNumberFormat="0" applyProtection="0">
      <alignment horizontal="right" vertical="center"/>
    </xf>
    <xf numFmtId="4" fontId="42" fillId="61" borderId="20" applyNumberFormat="0" applyProtection="0">
      <alignment horizontal="right" vertical="center"/>
    </xf>
    <xf numFmtId="4" fontId="65" fillId="62" borderId="19" applyNumberFormat="0" applyProtection="0">
      <alignment horizontal="right" vertical="center"/>
    </xf>
    <xf numFmtId="4" fontId="65" fillId="62" borderId="19" applyNumberFormat="0" applyProtection="0">
      <alignment horizontal="right" vertical="center"/>
    </xf>
    <xf numFmtId="4" fontId="65" fillId="62" borderId="19" applyNumberFormat="0" applyProtection="0">
      <alignment horizontal="right" vertical="center"/>
    </xf>
    <xf numFmtId="4" fontId="65" fillId="62" borderId="19" applyNumberFormat="0" applyProtection="0">
      <alignment horizontal="right" vertical="center"/>
    </xf>
    <xf numFmtId="4" fontId="65" fillId="62" borderId="19" applyNumberFormat="0" applyProtection="0">
      <alignment horizontal="right" vertical="center"/>
    </xf>
    <xf numFmtId="4" fontId="42" fillId="63" borderId="20" applyNumberFormat="0" applyProtection="0">
      <alignment horizontal="right" vertical="center"/>
    </xf>
    <xf numFmtId="4" fontId="65" fillId="29" borderId="10" applyNumberFormat="0" applyProtection="0">
      <alignment horizontal="right" vertical="center"/>
    </xf>
    <xf numFmtId="4" fontId="65" fillId="29" borderId="10" applyNumberFormat="0" applyProtection="0">
      <alignment horizontal="right" vertical="center"/>
    </xf>
    <xf numFmtId="4" fontId="65" fillId="29" borderId="10" applyNumberFormat="0" applyProtection="0">
      <alignment horizontal="right" vertical="center"/>
    </xf>
    <xf numFmtId="4" fontId="65" fillId="29" borderId="10" applyNumberFormat="0" applyProtection="0">
      <alignment horizontal="right" vertical="center"/>
    </xf>
    <xf numFmtId="4" fontId="65" fillId="29" borderId="10" applyNumberFormat="0" applyProtection="0">
      <alignment horizontal="right" vertical="center"/>
    </xf>
    <xf numFmtId="4" fontId="42" fillId="64" borderId="20" applyNumberFormat="0" applyProtection="0">
      <alignment horizontal="right" vertical="center"/>
    </xf>
    <xf numFmtId="4" fontId="65" fillId="16" borderId="19" applyNumberFormat="0" applyProtection="0">
      <alignment horizontal="right" vertical="center"/>
    </xf>
    <xf numFmtId="4" fontId="65" fillId="16" borderId="19" applyNumberFormat="0" applyProtection="0">
      <alignment horizontal="right" vertical="center"/>
    </xf>
    <xf numFmtId="4" fontId="65" fillId="16" borderId="19" applyNumberFormat="0" applyProtection="0">
      <alignment horizontal="right" vertical="center"/>
    </xf>
    <xf numFmtId="4" fontId="65" fillId="16" borderId="19" applyNumberFormat="0" applyProtection="0">
      <alignment horizontal="right" vertical="center"/>
    </xf>
    <xf numFmtId="4" fontId="65" fillId="16" borderId="19" applyNumberFormat="0" applyProtection="0">
      <alignment horizontal="right" vertical="center"/>
    </xf>
    <xf numFmtId="4" fontId="42" fillId="65" borderId="20" applyNumberFormat="0" applyProtection="0">
      <alignment horizontal="right" vertical="center"/>
    </xf>
    <xf numFmtId="4" fontId="65" fillId="20" borderId="19" applyNumberFormat="0" applyProtection="0">
      <alignment horizontal="right" vertical="center"/>
    </xf>
    <xf numFmtId="4" fontId="65" fillId="20" borderId="19" applyNumberFormat="0" applyProtection="0">
      <alignment horizontal="right" vertical="center"/>
    </xf>
    <xf numFmtId="4" fontId="65" fillId="20" borderId="19" applyNumberFormat="0" applyProtection="0">
      <alignment horizontal="right" vertical="center"/>
    </xf>
    <xf numFmtId="4" fontId="65" fillId="20" borderId="19" applyNumberFormat="0" applyProtection="0">
      <alignment horizontal="right" vertical="center"/>
    </xf>
    <xf numFmtId="4" fontId="65" fillId="20" borderId="19" applyNumberFormat="0" applyProtection="0">
      <alignment horizontal="right" vertical="center"/>
    </xf>
    <xf numFmtId="4" fontId="42" fillId="66" borderId="20" applyNumberFormat="0" applyProtection="0">
      <alignment horizontal="right" vertical="center"/>
    </xf>
    <xf numFmtId="4" fontId="65" fillId="43" borderId="19" applyNumberFormat="0" applyProtection="0">
      <alignment horizontal="right" vertical="center"/>
    </xf>
    <xf numFmtId="4" fontId="65" fillId="43" borderId="19" applyNumberFormat="0" applyProtection="0">
      <alignment horizontal="right" vertical="center"/>
    </xf>
    <xf numFmtId="4" fontId="65" fillId="43" borderId="19" applyNumberFormat="0" applyProtection="0">
      <alignment horizontal="right" vertical="center"/>
    </xf>
    <xf numFmtId="4" fontId="65" fillId="43" borderId="19" applyNumberFormat="0" applyProtection="0">
      <alignment horizontal="right" vertical="center"/>
    </xf>
    <xf numFmtId="4" fontId="65" fillId="43" borderId="19" applyNumberFormat="0" applyProtection="0">
      <alignment horizontal="right" vertical="center"/>
    </xf>
    <xf numFmtId="4" fontId="42" fillId="67" borderId="20" applyNumberFormat="0" applyProtection="0">
      <alignment horizontal="right" vertical="center"/>
    </xf>
    <xf numFmtId="4" fontId="65" fillId="36" borderId="19" applyNumberFormat="0" applyProtection="0">
      <alignment horizontal="right" vertical="center"/>
    </xf>
    <xf numFmtId="4" fontId="65" fillId="36" borderId="19" applyNumberFormat="0" applyProtection="0">
      <alignment horizontal="right" vertical="center"/>
    </xf>
    <xf numFmtId="4" fontId="65" fillId="36" borderId="19" applyNumberFormat="0" applyProtection="0">
      <alignment horizontal="right" vertical="center"/>
    </xf>
    <xf numFmtId="4" fontId="65" fillId="36" borderId="19" applyNumberFormat="0" applyProtection="0">
      <alignment horizontal="right" vertical="center"/>
    </xf>
    <xf numFmtId="4" fontId="65" fillId="36" borderId="19" applyNumberFormat="0" applyProtection="0">
      <alignment horizontal="right" vertical="center"/>
    </xf>
    <xf numFmtId="4" fontId="42" fillId="68" borderId="20" applyNumberFormat="0" applyProtection="0">
      <alignment horizontal="right" vertical="center"/>
    </xf>
    <xf numFmtId="4" fontId="65" fillId="69" borderId="19" applyNumberFormat="0" applyProtection="0">
      <alignment horizontal="right" vertical="center"/>
    </xf>
    <xf numFmtId="4" fontId="65" fillId="69" borderId="19" applyNumberFormat="0" applyProtection="0">
      <alignment horizontal="right" vertical="center"/>
    </xf>
    <xf numFmtId="4" fontId="65" fillId="69" borderId="19" applyNumberFormat="0" applyProtection="0">
      <alignment horizontal="right" vertical="center"/>
    </xf>
    <xf numFmtId="4" fontId="65" fillId="69" borderId="19" applyNumberFormat="0" applyProtection="0">
      <alignment horizontal="right" vertical="center"/>
    </xf>
    <xf numFmtId="4" fontId="65" fillId="69" borderId="19" applyNumberFormat="0" applyProtection="0">
      <alignment horizontal="right" vertical="center"/>
    </xf>
    <xf numFmtId="4" fontId="42" fillId="70" borderId="20" applyNumberFormat="0" applyProtection="0">
      <alignment horizontal="right" vertical="center"/>
    </xf>
    <xf numFmtId="4" fontId="65" fillId="15" borderId="19" applyNumberFormat="0" applyProtection="0">
      <alignment horizontal="right" vertical="center"/>
    </xf>
    <xf numFmtId="4" fontId="65" fillId="15" borderId="19" applyNumberFormat="0" applyProtection="0">
      <alignment horizontal="right" vertical="center"/>
    </xf>
    <xf numFmtId="4" fontId="65" fillId="15" borderId="19" applyNumberFormat="0" applyProtection="0">
      <alignment horizontal="right" vertical="center"/>
    </xf>
    <xf numFmtId="4" fontId="65" fillId="15" borderId="19" applyNumberFormat="0" applyProtection="0">
      <alignment horizontal="right" vertical="center"/>
    </xf>
    <xf numFmtId="4" fontId="65" fillId="15" borderId="19" applyNumberFormat="0" applyProtection="0">
      <alignment horizontal="right" vertical="center"/>
    </xf>
    <xf numFmtId="4" fontId="68" fillId="71" borderId="20" applyNumberFormat="0" applyProtection="0">
      <alignment horizontal="left" vertical="center" indent="1"/>
    </xf>
    <xf numFmtId="4" fontId="65" fillId="72" borderId="10" applyNumberFormat="0" applyProtection="0">
      <alignment horizontal="left" vertical="center" indent="1"/>
    </xf>
    <xf numFmtId="4" fontId="65" fillId="72" borderId="10" applyNumberFormat="0" applyProtection="0">
      <alignment horizontal="left" vertical="center" indent="1"/>
    </xf>
    <xf numFmtId="4" fontId="65" fillId="72" borderId="10" applyNumberFormat="0" applyProtection="0">
      <alignment horizontal="left" vertical="center" indent="1"/>
    </xf>
    <xf numFmtId="4" fontId="65" fillId="72" borderId="10" applyNumberFormat="0" applyProtection="0">
      <alignment horizontal="left" vertical="center" indent="1"/>
    </xf>
    <xf numFmtId="4" fontId="65" fillId="72" borderId="10" applyNumberFormat="0" applyProtection="0">
      <alignment horizontal="left" vertical="center" indent="1"/>
    </xf>
    <xf numFmtId="4" fontId="42" fillId="73" borderId="23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69" fillId="75" borderId="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4" fontId="45" fillId="74" borderId="10" applyNumberFormat="0" applyProtection="0">
      <alignment horizontal="left" vertical="center" indent="1"/>
    </xf>
    <xf numFmtId="0" fontId="33" fillId="5" borderId="22" applyNumberFormat="0" applyProtection="0">
      <alignment horizontal="left" vertical="center" indent="1"/>
    </xf>
    <xf numFmtId="4" fontId="65" fillId="76" borderId="19" applyNumberFormat="0" applyProtection="0">
      <alignment horizontal="right" vertical="center"/>
    </xf>
    <xf numFmtId="4" fontId="65" fillId="76" borderId="19" applyNumberFormat="0" applyProtection="0">
      <alignment horizontal="right" vertical="center"/>
    </xf>
    <xf numFmtId="4" fontId="65" fillId="76" borderId="19" applyNumberFormat="0" applyProtection="0">
      <alignment horizontal="right" vertical="center"/>
    </xf>
    <xf numFmtId="4" fontId="65" fillId="76" borderId="19" applyNumberFormat="0" applyProtection="0">
      <alignment horizontal="right" vertical="center"/>
    </xf>
    <xf numFmtId="4" fontId="65" fillId="76" borderId="19" applyNumberFormat="0" applyProtection="0">
      <alignment horizontal="right" vertical="center"/>
    </xf>
    <xf numFmtId="4" fontId="70" fillId="73" borderId="22" applyNumberFormat="0" applyProtection="0">
      <alignment horizontal="left" vertical="center" wrapText="1" indent="1"/>
    </xf>
    <xf numFmtId="4" fontId="65" fillId="77" borderId="10" applyNumberFormat="0" applyProtection="0">
      <alignment horizontal="left" vertical="center" indent="1"/>
    </xf>
    <xf numFmtId="4" fontId="65" fillId="77" borderId="10" applyNumberFormat="0" applyProtection="0">
      <alignment horizontal="left" vertical="center" indent="1"/>
    </xf>
    <xf numFmtId="4" fontId="65" fillId="77" borderId="10" applyNumberFormat="0" applyProtection="0">
      <alignment horizontal="left" vertical="center" indent="1"/>
    </xf>
    <xf numFmtId="4" fontId="65" fillId="77" borderId="10" applyNumberFormat="0" applyProtection="0">
      <alignment horizontal="left" vertical="center" indent="1"/>
    </xf>
    <xf numFmtId="4" fontId="65" fillId="77" borderId="10" applyNumberFormat="0" applyProtection="0">
      <alignment horizontal="left" vertical="center" indent="1"/>
    </xf>
    <xf numFmtId="4" fontId="70" fillId="78" borderId="22" applyNumberFormat="0" applyProtection="0">
      <alignment horizontal="left" vertical="center" wrapText="1" indent="1"/>
    </xf>
    <xf numFmtId="4" fontId="65" fillId="76" borderId="10" applyNumberFormat="0" applyProtection="0">
      <alignment horizontal="left" vertical="center" indent="1"/>
    </xf>
    <xf numFmtId="4" fontId="65" fillId="76" borderId="10" applyNumberFormat="0" applyProtection="0">
      <alignment horizontal="left" vertical="center" indent="1"/>
    </xf>
    <xf numFmtId="4" fontId="65" fillId="76" borderId="10" applyNumberFormat="0" applyProtection="0">
      <alignment horizontal="left" vertical="center" indent="1"/>
    </xf>
    <xf numFmtId="4" fontId="65" fillId="76" borderId="10" applyNumberFormat="0" applyProtection="0">
      <alignment horizontal="left" vertical="center" indent="1"/>
    </xf>
    <xf numFmtId="4" fontId="65" fillId="76" borderId="10" applyNumberFormat="0" applyProtection="0">
      <alignment horizontal="left" vertical="center" indent="1"/>
    </xf>
    <xf numFmtId="0" fontId="33" fillId="79" borderId="22" applyNumberFormat="0" applyProtection="0">
      <alignment horizontal="left" vertical="center" wrapText="1" indent="2"/>
    </xf>
    <xf numFmtId="0" fontId="65" fillId="49" borderId="19" applyNumberFormat="0" applyProtection="0">
      <alignment horizontal="left" vertical="center" indent="1"/>
    </xf>
    <xf numFmtId="0" fontId="65" fillId="49" borderId="19" applyNumberFormat="0" applyProtection="0">
      <alignment horizontal="left" vertical="center" indent="1"/>
    </xf>
    <xf numFmtId="0" fontId="65" fillId="49" borderId="19" applyNumberFormat="0" applyProtection="0">
      <alignment horizontal="left" vertical="center" indent="1"/>
    </xf>
    <xf numFmtId="0" fontId="65" fillId="49" borderId="19" applyNumberFormat="0" applyProtection="0">
      <alignment horizontal="left" vertical="center" indent="1"/>
    </xf>
    <xf numFmtId="0" fontId="65" fillId="49" borderId="19" applyNumberFormat="0" applyProtection="0">
      <alignment horizontal="left" vertical="center" indent="1"/>
    </xf>
    <xf numFmtId="0" fontId="65" fillId="49" borderId="19" applyNumberFormat="0" applyProtection="0">
      <alignment horizontal="left" vertical="center" indent="1"/>
    </xf>
    <xf numFmtId="0" fontId="33" fillId="74" borderId="21" applyNumberFormat="0" applyProtection="0">
      <alignment horizontal="left" vertical="center" indent="1"/>
    </xf>
    <xf numFmtId="0" fontId="71" fillId="78" borderId="22" applyNumberFormat="0" applyProtection="0">
      <alignment horizontal="center" vertical="center" wrapText="1"/>
    </xf>
    <xf numFmtId="0" fontId="62" fillId="74" borderId="21" applyNumberFormat="0" applyProtection="0">
      <alignment horizontal="left" vertical="top" indent="1"/>
    </xf>
    <xf numFmtId="0" fontId="62" fillId="74" borderId="21" applyNumberFormat="0" applyProtection="0">
      <alignment horizontal="left" vertical="top" indent="1"/>
    </xf>
    <xf numFmtId="0" fontId="62" fillId="74" borderId="21" applyNumberFormat="0" applyProtection="0">
      <alignment horizontal="left" vertical="top" indent="1"/>
    </xf>
    <xf numFmtId="0" fontId="62" fillId="74" borderId="21" applyNumberFormat="0" applyProtection="0">
      <alignment horizontal="left" vertical="top" indent="1"/>
    </xf>
    <xf numFmtId="0" fontId="62" fillId="74" borderId="21" applyNumberFormat="0" applyProtection="0">
      <alignment horizontal="left" vertical="top" indent="1"/>
    </xf>
    <xf numFmtId="0" fontId="62" fillId="74" borderId="21" applyNumberFormat="0" applyProtection="0">
      <alignment horizontal="left" vertical="top" indent="1"/>
    </xf>
    <xf numFmtId="0" fontId="62" fillId="74" borderId="21" applyNumberFormat="0" applyProtection="0">
      <alignment horizontal="left" vertical="top" indent="1"/>
    </xf>
    <xf numFmtId="0" fontId="62" fillId="74" borderId="21" applyNumberFormat="0" applyProtection="0">
      <alignment horizontal="left" vertical="top" indent="1"/>
    </xf>
    <xf numFmtId="0" fontId="33" fillId="74" borderId="21" applyNumberFormat="0" applyProtection="0">
      <alignment horizontal="left" vertical="top" indent="1"/>
    </xf>
    <xf numFmtId="0" fontId="33" fillId="80" borderId="22" applyNumberFormat="0" applyProtection="0">
      <alignment horizontal="left" vertical="center" wrapText="1" indent="4"/>
    </xf>
    <xf numFmtId="0" fontId="65" fillId="81" borderId="19" applyNumberFormat="0" applyProtection="0">
      <alignment horizontal="left" vertical="center" indent="1"/>
    </xf>
    <xf numFmtId="0" fontId="65" fillId="81" borderId="19" applyNumberFormat="0" applyProtection="0">
      <alignment horizontal="left" vertical="center" indent="1"/>
    </xf>
    <xf numFmtId="0" fontId="65" fillId="81" borderId="19" applyNumberFormat="0" applyProtection="0">
      <alignment horizontal="left" vertical="center" indent="1"/>
    </xf>
    <xf numFmtId="0" fontId="65" fillId="81" borderId="19" applyNumberFormat="0" applyProtection="0">
      <alignment horizontal="left" vertical="center" indent="1"/>
    </xf>
    <xf numFmtId="0" fontId="65" fillId="81" borderId="19" applyNumberFormat="0" applyProtection="0">
      <alignment horizontal="left" vertical="center" indent="1"/>
    </xf>
    <xf numFmtId="0" fontId="65" fillId="81" borderId="19" applyNumberFormat="0" applyProtection="0">
      <alignment horizontal="left" vertical="center" indent="1"/>
    </xf>
    <xf numFmtId="0" fontId="33" fillId="76" borderId="21" applyNumberFormat="0" applyProtection="0">
      <alignment horizontal="left" vertical="center" indent="1"/>
    </xf>
    <xf numFmtId="0" fontId="71" fillId="82" borderId="22" applyNumberFormat="0" applyProtection="0">
      <alignment horizontal="center" vertical="center" wrapText="1"/>
    </xf>
    <xf numFmtId="0" fontId="62" fillId="76" borderId="21" applyNumberFormat="0" applyProtection="0">
      <alignment horizontal="left" vertical="top" indent="1"/>
    </xf>
    <xf numFmtId="0" fontId="62" fillId="76" borderId="21" applyNumberFormat="0" applyProtection="0">
      <alignment horizontal="left" vertical="top" indent="1"/>
    </xf>
    <xf numFmtId="0" fontId="62" fillId="76" borderId="21" applyNumberFormat="0" applyProtection="0">
      <alignment horizontal="left" vertical="top" indent="1"/>
    </xf>
    <xf numFmtId="0" fontId="62" fillId="76" borderId="21" applyNumberFormat="0" applyProtection="0">
      <alignment horizontal="left" vertical="top" indent="1"/>
    </xf>
    <xf numFmtId="0" fontId="62" fillId="76" borderId="21" applyNumberFormat="0" applyProtection="0">
      <alignment horizontal="left" vertical="top" indent="1"/>
    </xf>
    <xf numFmtId="0" fontId="62" fillId="76" borderId="21" applyNumberFormat="0" applyProtection="0">
      <alignment horizontal="left" vertical="top" indent="1"/>
    </xf>
    <xf numFmtId="0" fontId="62" fillId="76" borderId="21" applyNumberFormat="0" applyProtection="0">
      <alignment horizontal="left" vertical="top" indent="1"/>
    </xf>
    <xf numFmtId="0" fontId="62" fillId="76" borderId="21" applyNumberFormat="0" applyProtection="0">
      <alignment horizontal="left" vertical="top" indent="1"/>
    </xf>
    <xf numFmtId="0" fontId="33" fillId="76" borderId="21" applyNumberFormat="0" applyProtection="0">
      <alignment horizontal="left" vertical="top" indent="1"/>
    </xf>
    <xf numFmtId="0" fontId="33" fillId="83" borderId="22" applyNumberFormat="0" applyProtection="0">
      <alignment horizontal="left" vertical="center" wrapText="1" indent="6"/>
    </xf>
    <xf numFmtId="0" fontId="65" fillId="13" borderId="19" applyNumberFormat="0" applyProtection="0">
      <alignment horizontal="left" vertical="center" indent="1"/>
    </xf>
    <xf numFmtId="0" fontId="65" fillId="13" borderId="19" applyNumberFormat="0" applyProtection="0">
      <alignment horizontal="left" vertical="center" indent="1"/>
    </xf>
    <xf numFmtId="0" fontId="65" fillId="13" borderId="19" applyNumberFormat="0" applyProtection="0">
      <alignment horizontal="left" vertical="center" indent="1"/>
    </xf>
    <xf numFmtId="0" fontId="65" fillId="13" borderId="19" applyNumberFormat="0" applyProtection="0">
      <alignment horizontal="left" vertical="center" indent="1"/>
    </xf>
    <xf numFmtId="0" fontId="65" fillId="13" borderId="19" applyNumberFormat="0" applyProtection="0">
      <alignment horizontal="left" vertical="center" indent="1"/>
    </xf>
    <xf numFmtId="0" fontId="65" fillId="13" borderId="19" applyNumberFormat="0" applyProtection="0">
      <alignment horizontal="left" vertical="center" indent="1"/>
    </xf>
    <xf numFmtId="0" fontId="33" fillId="84" borderId="20" applyNumberFormat="0" applyProtection="0">
      <alignment horizontal="left" vertical="center" indent="1"/>
    </xf>
    <xf numFmtId="0" fontId="62" fillId="13" borderId="21" applyNumberFormat="0" applyProtection="0">
      <alignment horizontal="left" vertical="top" indent="1"/>
    </xf>
    <xf numFmtId="0" fontId="62" fillId="13" borderId="21" applyNumberFormat="0" applyProtection="0">
      <alignment horizontal="left" vertical="top" indent="1"/>
    </xf>
    <xf numFmtId="0" fontId="62" fillId="13" borderId="21" applyNumberFormat="0" applyProtection="0">
      <alignment horizontal="left" vertical="top" indent="1"/>
    </xf>
    <xf numFmtId="0" fontId="62" fillId="13" borderId="21" applyNumberFormat="0" applyProtection="0">
      <alignment horizontal="left" vertical="top" indent="1"/>
    </xf>
    <xf numFmtId="0" fontId="62" fillId="13" borderId="21" applyNumberFormat="0" applyProtection="0">
      <alignment horizontal="left" vertical="top" indent="1"/>
    </xf>
    <xf numFmtId="0" fontId="62" fillId="13" borderId="21" applyNumberFormat="0" applyProtection="0">
      <alignment horizontal="left" vertical="top" indent="1"/>
    </xf>
    <xf numFmtId="0" fontId="62" fillId="13" borderId="21" applyNumberFormat="0" applyProtection="0">
      <alignment horizontal="left" vertical="top" indent="1"/>
    </xf>
    <xf numFmtId="0" fontId="62" fillId="13" borderId="21" applyNumberFormat="0" applyProtection="0">
      <alignment horizontal="left" vertical="top" indent="1"/>
    </xf>
    <xf numFmtId="0" fontId="33" fillId="13" borderId="21" applyNumberFormat="0" applyProtection="0">
      <alignment horizontal="left" vertical="top" indent="1"/>
    </xf>
    <xf numFmtId="0" fontId="33" fillId="2" borderId="22" applyNumberFormat="0" applyProtection="0">
      <alignment horizontal="left" vertical="center" indent="1"/>
    </xf>
    <xf numFmtId="0" fontId="65" fillId="77" borderId="19" applyNumberFormat="0" applyProtection="0">
      <alignment horizontal="left" vertical="center" indent="1"/>
    </xf>
    <xf numFmtId="0" fontId="65" fillId="77" borderId="19" applyNumberFormat="0" applyProtection="0">
      <alignment horizontal="left" vertical="center" indent="1"/>
    </xf>
    <xf numFmtId="0" fontId="65" fillId="77" borderId="19" applyNumberFormat="0" applyProtection="0">
      <alignment horizontal="left" vertical="center" indent="1"/>
    </xf>
    <xf numFmtId="0" fontId="65" fillId="77" borderId="19" applyNumberFormat="0" applyProtection="0">
      <alignment horizontal="left" vertical="center" indent="1"/>
    </xf>
    <xf numFmtId="0" fontId="65" fillId="77" borderId="19" applyNumberFormat="0" applyProtection="0">
      <alignment horizontal="left" vertical="center" indent="1"/>
    </xf>
    <xf numFmtId="0" fontId="65" fillId="77" borderId="19" applyNumberFormat="0" applyProtection="0">
      <alignment horizontal="left" vertical="center" indent="1"/>
    </xf>
    <xf numFmtId="0" fontId="33" fillId="5" borderId="20" applyNumberFormat="0" applyProtection="0">
      <alignment horizontal="left" vertical="center" indent="1"/>
    </xf>
    <xf numFmtId="0" fontId="62" fillId="77" borderId="21" applyNumberFormat="0" applyProtection="0">
      <alignment horizontal="left" vertical="top" indent="1"/>
    </xf>
    <xf numFmtId="0" fontId="62" fillId="77" borderId="21" applyNumberFormat="0" applyProtection="0">
      <alignment horizontal="left" vertical="top" indent="1"/>
    </xf>
    <xf numFmtId="0" fontId="62" fillId="77" borderId="21" applyNumberFormat="0" applyProtection="0">
      <alignment horizontal="left" vertical="top" indent="1"/>
    </xf>
    <xf numFmtId="0" fontId="62" fillId="77" borderId="21" applyNumberFormat="0" applyProtection="0">
      <alignment horizontal="left" vertical="top" indent="1"/>
    </xf>
    <xf numFmtId="0" fontId="62" fillId="77" borderId="21" applyNumberFormat="0" applyProtection="0">
      <alignment horizontal="left" vertical="top" indent="1"/>
    </xf>
    <xf numFmtId="0" fontId="62" fillId="77" borderId="21" applyNumberFormat="0" applyProtection="0">
      <alignment horizontal="left" vertical="top" indent="1"/>
    </xf>
    <xf numFmtId="0" fontId="62" fillId="77" borderId="21" applyNumberFormat="0" applyProtection="0">
      <alignment horizontal="left" vertical="top" indent="1"/>
    </xf>
    <xf numFmtId="0" fontId="62" fillId="77" borderId="21" applyNumberFormat="0" applyProtection="0">
      <alignment horizontal="left" vertical="top" indent="1"/>
    </xf>
    <xf numFmtId="0" fontId="33" fillId="77" borderId="21" applyNumberFormat="0" applyProtection="0">
      <alignment horizontal="left" vertical="top" indent="1"/>
    </xf>
    <xf numFmtId="0" fontId="33" fillId="85" borderId="4" applyNumberFormat="0">
      <protection locked="0"/>
    </xf>
    <xf numFmtId="0" fontId="33" fillId="85" borderId="4" applyNumberFormat="0">
      <protection locked="0"/>
    </xf>
    <xf numFmtId="0" fontId="62" fillId="85" borderId="24" applyNumberFormat="0">
      <protection locked="0"/>
    </xf>
    <xf numFmtId="0" fontId="62" fillId="85" borderId="24" applyNumberFormat="0">
      <protection locked="0"/>
    </xf>
    <xf numFmtId="0" fontId="62" fillId="85" borderId="24" applyNumberFormat="0">
      <protection locked="0"/>
    </xf>
    <xf numFmtId="0" fontId="62" fillId="85" borderId="24" applyNumberFormat="0">
      <protection locked="0"/>
    </xf>
    <xf numFmtId="0" fontId="62" fillId="85" borderId="24" applyNumberFormat="0">
      <protection locked="0"/>
    </xf>
    <xf numFmtId="0" fontId="62" fillId="85" borderId="24" applyNumberFormat="0">
      <protection locked="0"/>
    </xf>
    <xf numFmtId="0" fontId="62" fillId="85" borderId="24" applyNumberFormat="0">
      <protection locked="0"/>
    </xf>
    <xf numFmtId="0" fontId="62" fillId="85" borderId="24" applyNumberFormat="0">
      <protection locked="0"/>
    </xf>
    <xf numFmtId="0" fontId="33" fillId="85" borderId="4" applyNumberFormat="0">
      <protection locked="0"/>
    </xf>
    <xf numFmtId="0" fontId="72" fillId="74" borderId="25" applyBorder="0"/>
    <xf numFmtId="4" fontId="42" fillId="86" borderId="20" applyNumberFormat="0" applyProtection="0">
      <alignment vertical="center"/>
    </xf>
    <xf numFmtId="4" fontId="73" fillId="58" borderId="21" applyNumberFormat="0" applyProtection="0">
      <alignment vertical="center"/>
    </xf>
    <xf numFmtId="4" fontId="73" fillId="58" borderId="21" applyNumberFormat="0" applyProtection="0">
      <alignment vertical="center"/>
    </xf>
    <xf numFmtId="4" fontId="73" fillId="58" borderId="21" applyNumberFormat="0" applyProtection="0">
      <alignment vertical="center"/>
    </xf>
    <xf numFmtId="4" fontId="73" fillId="58" borderId="21" applyNumberFormat="0" applyProtection="0">
      <alignment vertical="center"/>
    </xf>
    <xf numFmtId="4" fontId="73" fillId="58" borderId="21" applyNumberFormat="0" applyProtection="0">
      <alignment vertical="center"/>
    </xf>
    <xf numFmtId="4" fontId="66" fillId="86" borderId="20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34" fillId="86" borderId="4" applyNumberFormat="0" applyProtection="0">
      <alignment vertical="center"/>
    </xf>
    <xf numFmtId="4" fontId="42" fillId="86" borderId="20" applyNumberFormat="0" applyProtection="0">
      <alignment horizontal="left" vertical="center" indent="1"/>
    </xf>
    <xf numFmtId="4" fontId="73" fillId="49" borderId="21" applyNumberFormat="0" applyProtection="0">
      <alignment horizontal="left" vertical="center" indent="1"/>
    </xf>
    <xf numFmtId="4" fontId="73" fillId="49" borderId="21" applyNumberFormat="0" applyProtection="0">
      <alignment horizontal="left" vertical="center" indent="1"/>
    </xf>
    <xf numFmtId="4" fontId="73" fillId="49" borderId="21" applyNumberFormat="0" applyProtection="0">
      <alignment horizontal="left" vertical="center" indent="1"/>
    </xf>
    <xf numFmtId="4" fontId="73" fillId="49" borderId="21" applyNumberFormat="0" applyProtection="0">
      <alignment horizontal="left" vertical="center" indent="1"/>
    </xf>
    <xf numFmtId="4" fontId="73" fillId="49" borderId="21" applyNumberFormat="0" applyProtection="0">
      <alignment horizontal="left" vertical="center" indent="1"/>
    </xf>
    <xf numFmtId="4" fontId="42" fillId="86" borderId="20" applyNumberFormat="0" applyProtection="0">
      <alignment horizontal="left" vertical="center" indent="1"/>
    </xf>
    <xf numFmtId="0" fontId="73" fillId="58" borderId="21" applyNumberFormat="0" applyProtection="0">
      <alignment horizontal="left" vertical="top" indent="1"/>
    </xf>
    <xf numFmtId="0" fontId="73" fillId="58" borderId="21" applyNumberFormat="0" applyProtection="0">
      <alignment horizontal="left" vertical="top" indent="1"/>
    </xf>
    <xf numFmtId="0" fontId="73" fillId="58" borderId="21" applyNumberFormat="0" applyProtection="0">
      <alignment horizontal="left" vertical="top" indent="1"/>
    </xf>
    <xf numFmtId="0" fontId="73" fillId="58" borderId="21" applyNumberFormat="0" applyProtection="0">
      <alignment horizontal="left" vertical="top" indent="1"/>
    </xf>
    <xf numFmtId="0" fontId="73" fillId="58" borderId="21" applyNumberFormat="0" applyProtection="0">
      <alignment horizontal="left" vertical="top" indent="1"/>
    </xf>
    <xf numFmtId="4" fontId="42" fillId="73" borderId="20" applyNumberFormat="0" applyProtection="0">
      <alignment horizontal="right" vertical="center"/>
    </xf>
    <xf numFmtId="4" fontId="65" fillId="2" borderId="19" applyNumberFormat="0" applyProtection="0">
      <alignment horizontal="right" vertical="center"/>
    </xf>
    <xf numFmtId="4" fontId="65" fillId="2" borderId="19" applyNumberFormat="0" applyProtection="0">
      <alignment horizontal="right" vertical="center"/>
    </xf>
    <xf numFmtId="4" fontId="65" fillId="2" borderId="19" applyNumberFormat="0" applyProtection="0">
      <alignment horizontal="right" vertical="center"/>
    </xf>
    <xf numFmtId="4" fontId="65" fillId="2" borderId="19" applyNumberFormat="0" applyProtection="0">
      <alignment horizontal="right" vertical="center"/>
    </xf>
    <xf numFmtId="4" fontId="65" fillId="2" borderId="19" applyNumberFormat="0" applyProtection="0">
      <alignment horizontal="right" vertical="center"/>
    </xf>
    <xf numFmtId="4" fontId="65" fillId="2" borderId="19" applyNumberFormat="0" applyProtection="0">
      <alignment horizontal="right" vertical="center"/>
    </xf>
    <xf numFmtId="4" fontId="66" fillId="73" borderId="20" applyNumberFormat="0" applyProtection="0">
      <alignment horizontal="right" vertical="center"/>
    </xf>
    <xf numFmtId="4" fontId="34" fillId="87" borderId="19" applyNumberFormat="0" applyProtection="0">
      <alignment horizontal="right" vertical="center"/>
    </xf>
    <xf numFmtId="4" fontId="34" fillId="87" borderId="19" applyNumberFormat="0" applyProtection="0">
      <alignment horizontal="right" vertical="center"/>
    </xf>
    <xf numFmtId="4" fontId="34" fillId="87" borderId="19" applyNumberFormat="0" applyProtection="0">
      <alignment horizontal="right" vertical="center"/>
    </xf>
    <xf numFmtId="4" fontId="34" fillId="87" borderId="19" applyNumberFormat="0" applyProtection="0">
      <alignment horizontal="right" vertical="center"/>
    </xf>
    <xf numFmtId="4" fontId="34" fillId="87" borderId="19" applyNumberFormat="0" applyProtection="0">
      <alignment horizontal="right" vertical="center"/>
    </xf>
    <xf numFmtId="0" fontId="33" fillId="5" borderId="26" applyNumberFormat="0" applyProtection="0">
      <alignment horizontal="left" vertical="center" wrapTex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4" fontId="65" fillId="19" borderId="19" applyNumberFormat="0" applyProtection="0">
      <alignment horizontal="left" vertical="center" indent="1"/>
    </xf>
    <xf numFmtId="0" fontId="71" fillId="12" borderId="22" applyNumberFormat="0" applyProtection="0">
      <alignment horizontal="center" vertical="center"/>
    </xf>
    <xf numFmtId="0" fontId="73" fillId="76" borderId="21" applyNumberFormat="0" applyProtection="0">
      <alignment horizontal="left" vertical="top" indent="1"/>
    </xf>
    <xf numFmtId="0" fontId="73" fillId="76" borderId="21" applyNumberFormat="0" applyProtection="0">
      <alignment horizontal="left" vertical="top" indent="1"/>
    </xf>
    <xf numFmtId="0" fontId="73" fillId="76" borderId="21" applyNumberFormat="0" applyProtection="0">
      <alignment horizontal="left" vertical="top" indent="1"/>
    </xf>
    <xf numFmtId="0" fontId="73" fillId="76" borderId="21" applyNumberFormat="0" applyProtection="0">
      <alignment horizontal="left" vertical="top" indent="1"/>
    </xf>
    <xf numFmtId="0" fontId="73" fillId="76" borderId="21" applyNumberFormat="0" applyProtection="0">
      <alignment horizontal="left" vertical="top" indent="1"/>
    </xf>
    <xf numFmtId="0" fontId="74" fillId="2" borderId="0" applyNumberFormat="0" applyProtection="0"/>
    <xf numFmtId="4" fontId="34" fillId="88" borderId="10" applyNumberFormat="0" applyProtection="0">
      <alignment horizontal="left" vertical="center" indent="1"/>
    </xf>
    <xf numFmtId="4" fontId="34" fillId="88" borderId="10" applyNumberFormat="0" applyProtection="0">
      <alignment horizontal="left" vertical="center" indent="1"/>
    </xf>
    <xf numFmtId="4" fontId="34" fillId="88" borderId="10" applyNumberFormat="0" applyProtection="0">
      <alignment horizontal="left" vertical="center" indent="1"/>
    </xf>
    <xf numFmtId="4" fontId="34" fillId="88" borderId="10" applyNumberFormat="0" applyProtection="0">
      <alignment horizontal="left" vertical="center" indent="1"/>
    </xf>
    <xf numFmtId="4" fontId="34" fillId="88" borderId="10" applyNumberFormat="0" applyProtection="0">
      <alignment horizontal="left" vertical="center" indent="1"/>
    </xf>
    <xf numFmtId="0" fontId="65" fillId="89" borderId="4"/>
    <xf numFmtId="0" fontId="65" fillId="89" borderId="4"/>
    <xf numFmtId="4" fontId="64" fillId="73" borderId="20" applyNumberFormat="0" applyProtection="0">
      <alignment horizontal="right" vertical="center"/>
    </xf>
    <xf numFmtId="4" fontId="34" fillId="85" borderId="19" applyNumberFormat="0" applyProtection="0">
      <alignment horizontal="right" vertical="center"/>
    </xf>
    <xf numFmtId="4" fontId="34" fillId="85" borderId="19" applyNumberFormat="0" applyProtection="0">
      <alignment horizontal="right" vertical="center"/>
    </xf>
    <xf numFmtId="4" fontId="34" fillId="85" borderId="19" applyNumberFormat="0" applyProtection="0">
      <alignment horizontal="right" vertical="center"/>
    </xf>
    <xf numFmtId="4" fontId="34" fillId="85" borderId="19" applyNumberFormat="0" applyProtection="0">
      <alignment horizontal="right" vertical="center"/>
    </xf>
    <xf numFmtId="4" fontId="34" fillId="85" borderId="19" applyNumberFormat="0" applyProtection="0">
      <alignment horizontal="right" vertical="center"/>
    </xf>
    <xf numFmtId="0" fontId="34" fillId="2" borderId="0" applyNumberFormat="0" applyFill="0" applyBorder="0" applyAlignment="0" applyProtection="0"/>
    <xf numFmtId="2" fontId="75" fillId="90" borderId="27" applyProtection="0"/>
    <xf numFmtId="2" fontId="75" fillId="90" borderId="27" applyProtection="0"/>
    <xf numFmtId="2" fontId="76" fillId="2" borderId="0" applyFill="0" applyBorder="0" applyProtection="0"/>
    <xf numFmtId="2" fontId="32" fillId="2" borderId="0" applyFill="0" applyBorder="0" applyProtection="0"/>
    <xf numFmtId="2" fontId="32" fillId="91" borderId="27" applyProtection="0"/>
    <xf numFmtId="2" fontId="32" fillId="92" borderId="27" applyProtection="0"/>
    <xf numFmtId="2" fontId="32" fillId="93" borderId="27" applyProtection="0"/>
    <xf numFmtId="2" fontId="32" fillId="93" borderId="27" applyProtection="0">
      <alignment horizontal="center"/>
    </xf>
    <xf numFmtId="2" fontId="32" fillId="92" borderId="27" applyProtection="0">
      <alignment horizontal="center"/>
    </xf>
    <xf numFmtId="49" fontId="42" fillId="2" borderId="0" applyFill="0" applyBorder="0" applyAlignment="0"/>
    <xf numFmtId="176" fontId="42" fillId="2" borderId="0" applyFill="0" applyBorder="0" applyAlignment="0"/>
    <xf numFmtId="177" fontId="42" fillId="2" borderId="0" applyFill="0" applyBorder="0" applyAlignment="0"/>
    <xf numFmtId="0" fontId="34" fillId="2" borderId="10">
      <alignment horizontal="left" vertical="top" wrapText="1"/>
    </xf>
    <xf numFmtId="0" fontId="77" fillId="2" borderId="0" applyNumberFormat="0" applyFill="0" applyBorder="0" applyAlignment="0" applyProtection="0"/>
    <xf numFmtId="0" fontId="78" fillId="2" borderId="28" applyNumberFormat="0" applyFill="0" applyAlignment="0" applyProtection="0"/>
    <xf numFmtId="0" fontId="79" fillId="2" borderId="0" applyNumberFormat="0" applyFill="0" applyBorder="0" applyAlignment="0" applyProtection="0"/>
    <xf numFmtId="0" fontId="35" fillId="21" borderId="0" applyNumberFormat="0" applyBorder="0" applyAlignment="0" applyProtection="0"/>
    <xf numFmtId="0" fontId="35" fillId="29" borderId="0" applyNumberFormat="0" applyBorder="0" applyAlignment="0" applyProtection="0"/>
    <xf numFmtId="0" fontId="35" fillId="36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43" borderId="0" applyNumberFormat="0" applyBorder="0" applyAlignment="0" applyProtection="0"/>
    <xf numFmtId="0" fontId="56" fillId="12" borderId="9" applyNumberFormat="0" applyAlignment="0" applyProtection="0"/>
    <xf numFmtId="0" fontId="63" fillId="49" borderId="20" applyNumberFormat="0" applyAlignment="0" applyProtection="0"/>
    <xf numFmtId="0" fontId="43" fillId="49" borderId="9" applyNumberFormat="0" applyAlignment="0" applyProtection="0"/>
    <xf numFmtId="0" fontId="53" fillId="2" borderId="13" applyNumberFormat="0" applyFill="0" applyAlignment="0" applyProtection="0"/>
    <xf numFmtId="0" fontId="54" fillId="2" borderId="14" applyNumberFormat="0" applyFill="0" applyAlignment="0" applyProtection="0"/>
    <xf numFmtId="0" fontId="55" fillId="2" borderId="15" applyNumberFormat="0" applyFill="0" applyAlignment="0" applyProtection="0"/>
    <xf numFmtId="0" fontId="55" fillId="2" borderId="0" applyNumberFormat="0" applyFill="0" applyBorder="0" applyAlignment="0" applyProtection="0"/>
    <xf numFmtId="0" fontId="78" fillId="2" borderId="28" applyNumberFormat="0" applyFill="0" applyAlignment="0" applyProtection="0"/>
    <xf numFmtId="0" fontId="44" fillId="50" borderId="11" applyNumberFormat="0" applyAlignment="0" applyProtection="0"/>
    <xf numFmtId="0" fontId="77" fillId="2" borderId="0" applyNumberFormat="0" applyFill="0" applyBorder="0" applyAlignment="0" applyProtection="0"/>
    <xf numFmtId="0" fontId="59" fillId="56" borderId="0" applyNumberFormat="0" applyBorder="0" applyAlignment="0" applyProtection="0"/>
    <xf numFmtId="0" fontId="38" fillId="2" borderId="0"/>
    <xf numFmtId="0" fontId="24" fillId="2" borderId="0"/>
    <xf numFmtId="0" fontId="24" fillId="2" borderId="0"/>
    <xf numFmtId="0" fontId="33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33" fillId="2" borderId="0"/>
    <xf numFmtId="0" fontId="38" fillId="2" borderId="0"/>
    <xf numFmtId="0" fontId="38" fillId="2" borderId="0"/>
    <xf numFmtId="0" fontId="24" fillId="2" borderId="0"/>
    <xf numFmtId="0" fontId="24" fillId="2" borderId="0"/>
    <xf numFmtId="0" fontId="24" fillId="2" borderId="0"/>
    <xf numFmtId="0" fontId="33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80" fillId="2" borderId="0"/>
    <xf numFmtId="0" fontId="81" fillId="2" borderId="0"/>
    <xf numFmtId="0" fontId="38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33" fillId="2" borderId="0"/>
    <xf numFmtId="0" fontId="24" fillId="2" borderId="0"/>
    <xf numFmtId="0" fontId="24" fillId="2" borderId="0"/>
    <xf numFmtId="0" fontId="24" fillId="2" borderId="0"/>
    <xf numFmtId="0" fontId="24" fillId="2" borderId="0"/>
    <xf numFmtId="0" fontId="38" fillId="2" borderId="0"/>
    <xf numFmtId="0" fontId="24" fillId="2" borderId="0"/>
    <xf numFmtId="178" fontId="82" fillId="2" borderId="0"/>
    <xf numFmtId="0" fontId="45" fillId="2" borderId="0"/>
    <xf numFmtId="0" fontId="38" fillId="2" borderId="0"/>
    <xf numFmtId="0" fontId="33" fillId="2" borderId="0"/>
    <xf numFmtId="0" fontId="38" fillId="2" borderId="0">
      <alignment vertical="top"/>
    </xf>
    <xf numFmtId="0" fontId="6" fillId="2" borderId="0"/>
    <xf numFmtId="0" fontId="38" fillId="2" borderId="0"/>
    <xf numFmtId="0" fontId="33" fillId="2" borderId="0"/>
    <xf numFmtId="0" fontId="6" fillId="2" borderId="0"/>
    <xf numFmtId="0" fontId="24" fillId="2" borderId="0"/>
    <xf numFmtId="0" fontId="24" fillId="2" borderId="0"/>
    <xf numFmtId="0" fontId="24" fillId="2" borderId="0"/>
    <xf numFmtId="0" fontId="38" fillId="2" borderId="0"/>
    <xf numFmtId="0" fontId="24" fillId="2" borderId="0"/>
    <xf numFmtId="178" fontId="82" fillId="2" borderId="0"/>
    <xf numFmtId="178" fontId="82" fillId="2" borderId="0"/>
    <xf numFmtId="0" fontId="83" fillId="2" borderId="0"/>
    <xf numFmtId="0" fontId="1" fillId="2" borderId="0"/>
    <xf numFmtId="0" fontId="24" fillId="2" borderId="0"/>
    <xf numFmtId="0" fontId="24" fillId="2" borderId="0"/>
    <xf numFmtId="0" fontId="6" fillId="2" borderId="0"/>
    <xf numFmtId="0" fontId="1" fillId="2" borderId="0"/>
    <xf numFmtId="0" fontId="1" fillId="2" borderId="0"/>
    <xf numFmtId="0" fontId="24" fillId="2" borderId="0"/>
    <xf numFmtId="178" fontId="82" fillId="2" borderId="0"/>
    <xf numFmtId="178" fontId="82" fillId="2" borderId="0"/>
    <xf numFmtId="0" fontId="24" fillId="2" borderId="0"/>
    <xf numFmtId="0" fontId="83" fillId="2" borderId="0"/>
    <xf numFmtId="0" fontId="84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8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8" fillId="2" borderId="0"/>
    <xf numFmtId="0" fontId="6" fillId="2" borderId="0"/>
    <xf numFmtId="0" fontId="38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4" fillId="2" borderId="0"/>
    <xf numFmtId="0" fontId="1" fillId="2" borderId="0"/>
    <xf numFmtId="0" fontId="1" fillId="2" borderId="0"/>
    <xf numFmtId="0" fontId="41" fillId="8" borderId="0" applyNumberFormat="0" applyBorder="0" applyAlignment="0" applyProtection="0"/>
    <xf numFmtId="0" fontId="50" fillId="2" borderId="0" applyNumberFormat="0" applyFill="0" applyBorder="0" applyAlignment="0" applyProtection="0"/>
    <xf numFmtId="0" fontId="24" fillId="58" borderId="18" applyNumberFormat="0" applyFont="0" applyAlignment="0" applyProtection="0"/>
    <xf numFmtId="0" fontId="24" fillId="58" borderId="18" applyNumberFormat="0" applyFont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3" fillId="2" borderId="0" applyFont="0" applyFill="0" applyBorder="0" applyAlignment="0" applyProtection="0"/>
    <xf numFmtId="9" fontId="81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6" fillId="2" borderId="0" applyFont="0" applyFill="0" applyBorder="0" applyAlignment="0" applyProtection="0"/>
    <xf numFmtId="9" fontId="24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8" fillId="2" borderId="0" applyFont="0" applyFill="0" applyBorder="0" applyAlignment="0" applyProtection="0"/>
    <xf numFmtId="9" fontId="33" fillId="2" borderId="0" applyFont="0" applyFill="0" applyBorder="0" applyAlignment="0" applyProtection="0"/>
    <xf numFmtId="0" fontId="85" fillId="2" borderId="3"/>
    <xf numFmtId="0" fontId="58" fillId="2" borderId="16" applyNumberFormat="0" applyFill="0" applyAlignment="0" applyProtection="0"/>
    <xf numFmtId="0" fontId="30" fillId="2" borderId="0"/>
    <xf numFmtId="0" fontId="30" fillId="2" borderId="0"/>
    <xf numFmtId="0" fontId="30" fillId="2" borderId="0"/>
    <xf numFmtId="0" fontId="30" fillId="2" borderId="0"/>
    <xf numFmtId="0" fontId="30" fillId="2" borderId="0"/>
    <xf numFmtId="0" fontId="30" fillId="2" borderId="0"/>
    <xf numFmtId="0" fontId="30" fillId="2" borderId="0"/>
    <xf numFmtId="0" fontId="28" fillId="2" borderId="0"/>
    <xf numFmtId="0" fontId="29" fillId="2" borderId="29" applyBorder="0" applyAlignment="0">
      <alignment horizontal="left" wrapText="1"/>
    </xf>
    <xf numFmtId="0" fontId="79" fillId="2" borderId="0" applyNumberFormat="0" applyFill="0" applyBorder="0" applyAlignment="0" applyProtection="0"/>
    <xf numFmtId="38" fontId="34" fillId="2" borderId="0" applyFont="0" applyFill="0" applyBorder="0" applyAlignment="0" applyProtection="0"/>
    <xf numFmtId="40" fontId="34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36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24" fillId="2" borderId="0" applyFont="0" applyFill="0" applyBorder="0" applyAlignment="0" applyProtection="0"/>
    <xf numFmtId="172" fontId="82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9" fontId="33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1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38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80" fontId="1" fillId="2" borderId="0" applyFont="0" applyFill="0" applyBorder="0" applyAlignment="0" applyProtection="0"/>
    <xf numFmtId="172" fontId="24" fillId="2" borderId="0" applyFont="0" applyFill="0" applyBorder="0" applyAlignment="0" applyProtection="0"/>
    <xf numFmtId="180" fontId="1" fillId="2" borderId="0" applyFont="0" applyFill="0" applyBorder="0" applyAlignment="0" applyProtection="0"/>
    <xf numFmtId="181" fontId="33" fillId="2" borderId="0" applyFont="0" applyFill="0" applyBorder="0" applyAlignment="0" applyProtection="0"/>
    <xf numFmtId="172" fontId="86" fillId="2" borderId="0" applyFont="0" applyFill="0" applyBorder="0" applyAlignment="0" applyProtection="0"/>
    <xf numFmtId="172" fontId="38" fillId="2" borderId="0" applyFont="0" applyFill="0" applyBorder="0" applyAlignment="0" applyProtection="0"/>
    <xf numFmtId="172" fontId="38" fillId="2" borderId="0" applyFont="0" applyFill="0" applyBorder="0" applyAlignment="0" applyProtection="0"/>
    <xf numFmtId="182" fontId="33" fillId="2" borderId="0" applyFont="0" applyFill="0" applyBorder="0" applyAlignment="0" applyProtection="0"/>
    <xf numFmtId="172" fontId="38" fillId="2" borderId="0" applyFont="0" applyFill="0" applyBorder="0" applyAlignment="0" applyProtection="0"/>
    <xf numFmtId="0" fontId="51" fillId="9" borderId="0" applyNumberFormat="0" applyBorder="0" applyAlignment="0" applyProtection="0"/>
  </cellStyleXfs>
  <cellXfs count="144"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/>
    <xf numFmtId="0" fontId="7" fillId="2" borderId="0" xfId="2" applyFill="1" applyAlignment="1">
      <alignment horizontal="right" vertical="center" wrapText="1"/>
    </xf>
    <xf numFmtId="0" fontId="7" fillId="2" borderId="0" xfId="2" applyFill="1"/>
    <xf numFmtId="0" fontId="2" fillId="2" borderId="1" xfId="2" applyFont="1" applyFill="1" applyBorder="1" applyAlignment="1">
      <alignment horizontal="center" vertical="center" wrapText="1"/>
    </xf>
    <xf numFmtId="1" fontId="2" fillId="2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right" vertical="center"/>
    </xf>
    <xf numFmtId="1" fontId="2" fillId="2" borderId="1" xfId="2" applyNumberFormat="1" applyFont="1" applyFill="1" applyBorder="1" applyAlignment="1">
      <alignment horizontal="center" vertical="center"/>
    </xf>
    <xf numFmtId="164" fontId="2" fillId="3" borderId="1" xfId="2" applyNumberFormat="1" applyFont="1" applyFill="1" applyBorder="1" applyAlignment="1">
      <alignment horizontal="right" vertical="center"/>
    </xf>
    <xf numFmtId="165" fontId="2" fillId="2" borderId="1" xfId="2" applyNumberFormat="1" applyFont="1" applyFill="1" applyBorder="1" applyAlignment="1">
      <alignment horizontal="center" vertical="center"/>
    </xf>
    <xf numFmtId="164" fontId="2" fillId="4" borderId="1" xfId="2" applyNumberFormat="1" applyFont="1" applyFill="1" applyBorder="1" applyAlignment="1">
      <alignment horizontal="right" vertical="center"/>
    </xf>
    <xf numFmtId="49" fontId="6" fillId="2" borderId="0" xfId="1" applyNumberFormat="1" applyFont="1" applyFill="1" applyAlignment="1">
      <alignment horizontal="center"/>
    </xf>
    <xf numFmtId="0" fontId="6" fillId="2" borderId="0" xfId="1" applyFont="1" applyFill="1" applyAlignment="1">
      <alignment wrapText="1"/>
    </xf>
    <xf numFmtId="0" fontId="6" fillId="2" borderId="0" xfId="1" applyFont="1" applyFill="1" applyAlignment="1">
      <alignment horizontal="center" wrapText="1"/>
    </xf>
    <xf numFmtId="0" fontId="8" fillId="2" borderId="0" xfId="1" applyFont="1" applyAlignment="1">
      <alignment horizontal="right" vertical="center"/>
    </xf>
    <xf numFmtId="3" fontId="6" fillId="2" borderId="0" xfId="1" applyNumberFormat="1" applyFont="1" applyFill="1" applyAlignment="1">
      <alignment horizontal="center"/>
    </xf>
    <xf numFmtId="0" fontId="6" fillId="2" borderId="0" xfId="1" applyFont="1" applyFill="1"/>
    <xf numFmtId="0" fontId="8" fillId="2" borderId="0" xfId="1" applyFont="1" applyAlignment="1">
      <alignment horizontal="right"/>
    </xf>
    <xf numFmtId="0" fontId="6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6" fillId="2" borderId="0" xfId="1"/>
    <xf numFmtId="0" fontId="9" fillId="2" borderId="0" xfId="1" applyFont="1" applyFill="1" applyAlignment="1"/>
    <xf numFmtId="0" fontId="9" fillId="2" borderId="0" xfId="1" applyFont="1" applyFill="1" applyAlignment="1">
      <alignment wrapText="1"/>
    </xf>
    <xf numFmtId="0" fontId="6" fillId="2" borderId="0" xfId="3" applyFont="1" applyFill="1" applyAlignment="1">
      <alignment horizontal="left" vertical="center"/>
    </xf>
    <xf numFmtId="0" fontId="6" fillId="2" borderId="0" xfId="3" applyFont="1" applyFill="1" applyAlignment="1">
      <alignment vertical="center"/>
    </xf>
    <xf numFmtId="0" fontId="6" fillId="2" borderId="0" xfId="3" applyFont="1" applyAlignment="1">
      <alignment vertical="center" wrapText="1"/>
    </xf>
    <xf numFmtId="0" fontId="6" fillId="2" borderId="0" xfId="3" applyFont="1" applyAlignment="1">
      <alignment vertical="center"/>
    </xf>
    <xf numFmtId="0" fontId="12" fillId="2" borderId="0" xfId="3" applyFont="1" applyFill="1" applyAlignment="1">
      <alignment vertical="top"/>
    </xf>
    <xf numFmtId="0" fontId="6" fillId="2" borderId="0" xfId="1" applyFont="1" applyFill="1" applyAlignment="1">
      <alignment horizontal="center" vertical="center" wrapText="1"/>
    </xf>
    <xf numFmtId="0" fontId="12" fillId="2" borderId="0" xfId="3" applyFont="1" applyFill="1" applyAlignment="1">
      <alignment horizontal="center" vertical="top"/>
    </xf>
    <xf numFmtId="0" fontId="12" fillId="2" borderId="0" xfId="3" applyFont="1" applyAlignment="1">
      <alignment vertical="top" wrapText="1"/>
    </xf>
    <xf numFmtId="0" fontId="12" fillId="2" borderId="0" xfId="3" applyFont="1" applyAlignment="1">
      <alignment vertical="top"/>
    </xf>
    <xf numFmtId="0" fontId="6" fillId="2" borderId="0" xfId="1" applyFont="1" applyFill="1" applyAlignme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 wrapText="1"/>
    </xf>
    <xf numFmtId="0" fontId="6" fillId="2" borderId="0" xfId="4" applyFont="1" applyFill="1" applyAlignment="1"/>
    <xf numFmtId="2" fontId="6" fillId="2" borderId="0" xfId="4" applyNumberFormat="1" applyFont="1" applyFill="1" applyBorder="1" applyAlignment="1">
      <alignment horizontal="center" wrapText="1"/>
    </xf>
    <xf numFmtId="0" fontId="6" fillId="2" borderId="0" xfId="4" applyFont="1" applyFill="1" applyBorder="1" applyAlignment="1">
      <alignment wrapText="1"/>
    </xf>
    <xf numFmtId="0" fontId="6" fillId="2" borderId="0" xfId="4" applyFont="1" applyFill="1" applyBorder="1" applyAlignment="1"/>
    <xf numFmtId="0" fontId="6" fillId="2" borderId="0" xfId="4" applyFont="1" applyFill="1" applyAlignment="1">
      <alignment wrapText="1"/>
    </xf>
    <xf numFmtId="0" fontId="12" fillId="2" borderId="0" xfId="1" applyFont="1" applyFill="1" applyAlignment="1">
      <alignment vertical="top"/>
    </xf>
    <xf numFmtId="0" fontId="12" fillId="2" borderId="0" xfId="1" applyFont="1" applyFill="1" applyAlignment="1">
      <alignment vertical="top" wrapText="1"/>
    </xf>
    <xf numFmtId="0" fontId="13" fillId="2" borderId="2" xfId="4" applyFont="1" applyFill="1" applyBorder="1" applyAlignment="1">
      <alignment horizontal="left"/>
    </xf>
    <xf numFmtId="0" fontId="14" fillId="2" borderId="2" xfId="4" applyFont="1" applyFill="1" applyBorder="1" applyAlignment="1"/>
    <xf numFmtId="0" fontId="14" fillId="2" borderId="0" xfId="4" applyFont="1" applyFill="1" applyAlignment="1"/>
    <xf numFmtId="0" fontId="15" fillId="2" borderId="0" xfId="1" applyFont="1" applyFill="1" applyBorder="1" applyAlignment="1">
      <alignment horizontal="center" vertical="center" wrapText="1"/>
    </xf>
    <xf numFmtId="49" fontId="12" fillId="2" borderId="4" xfId="4" applyNumberFormat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6" fillId="2" borderId="4" xfId="4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0" xfId="1" applyFont="1" applyFill="1" applyBorder="1"/>
    <xf numFmtId="0" fontId="6" fillId="2" borderId="0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/>
    </xf>
    <xf numFmtId="3" fontId="6" fillId="2" borderId="0" xfId="1" applyNumberFormat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3" fontId="6" fillId="2" borderId="0" xfId="1" applyNumberFormat="1" applyFont="1" applyFill="1" applyBorder="1" applyAlignment="1">
      <alignment horizontal="center" wrapText="1"/>
    </xf>
    <xf numFmtId="49" fontId="12" fillId="2" borderId="4" xfId="1" applyNumberFormat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vertical="center" wrapText="1"/>
    </xf>
    <xf numFmtId="3" fontId="12" fillId="2" borderId="4" xfId="1" applyNumberFormat="1" applyFont="1" applyFill="1" applyBorder="1" applyAlignment="1">
      <alignment horizontal="center" vertical="center" wrapText="1"/>
    </xf>
    <xf numFmtId="4" fontId="12" fillId="2" borderId="4" xfId="1" applyNumberFormat="1" applyFont="1" applyFill="1" applyBorder="1" applyAlignment="1">
      <alignment horizontal="center" vertical="center" wrapText="1"/>
    </xf>
    <xf numFmtId="4" fontId="12" fillId="2" borderId="4" xfId="1" applyNumberFormat="1" applyFont="1" applyFill="1" applyBorder="1" applyAlignment="1">
      <alignment horizontal="center" vertical="center"/>
    </xf>
    <xf numFmtId="3" fontId="16" fillId="2" borderId="4" xfId="1" applyNumberFormat="1" applyFont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left" vertical="center" wrapText="1"/>
    </xf>
    <xf numFmtId="4" fontId="16" fillId="2" borderId="4" xfId="1" applyNumberFormat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left" vertical="center" wrapText="1"/>
    </xf>
    <xf numFmtId="4" fontId="6" fillId="2" borderId="4" xfId="1" applyNumberFormat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vertical="center" wrapText="1"/>
    </xf>
    <xf numFmtId="4" fontId="6" fillId="2" borderId="0" xfId="1" applyNumberFormat="1" applyFont="1" applyFill="1"/>
    <xf numFmtId="0" fontId="23" fillId="2" borderId="0" xfId="1" applyFont="1" applyFill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left" vertical="center"/>
    </xf>
    <xf numFmtId="4" fontId="16" fillId="2" borderId="4" xfId="1" applyNumberFormat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wrapText="1"/>
    </xf>
    <xf numFmtId="0" fontId="6" fillId="2" borderId="0" xfId="1" applyFont="1" applyFill="1" applyBorder="1" applyAlignment="1">
      <alignment wrapText="1"/>
    </xf>
    <xf numFmtId="49" fontId="12" fillId="2" borderId="0" xfId="1" applyNumberFormat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left" vertical="center"/>
    </xf>
    <xf numFmtId="3" fontId="12" fillId="2" borderId="0" xfId="1" applyNumberFormat="1" applyFont="1" applyFill="1" applyBorder="1" applyAlignment="1">
      <alignment horizontal="center" vertical="center" wrapText="1"/>
    </xf>
    <xf numFmtId="4" fontId="25" fillId="2" borderId="0" xfId="1" applyNumberFormat="1" applyFont="1" applyFill="1" applyBorder="1" applyAlignment="1">
      <alignment vertical="center" wrapText="1"/>
    </xf>
    <xf numFmtId="4" fontId="13" fillId="2" borderId="0" xfId="1" applyNumberFormat="1" applyFont="1" applyFill="1" applyAlignment="1">
      <alignment horizontal="center" vertical="center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Alignment="1"/>
    <xf numFmtId="14" fontId="6" fillId="2" borderId="0" xfId="1" applyNumberFormat="1" applyFont="1" applyFill="1" applyAlignment="1">
      <alignment horizontal="center" wrapText="1"/>
    </xf>
    <xf numFmtId="4" fontId="12" fillId="2" borderId="0" xfId="1" applyNumberFormat="1" applyFont="1" applyFill="1" applyBorder="1" applyAlignment="1">
      <alignment vertical="center" wrapText="1"/>
    </xf>
    <xf numFmtId="0" fontId="6" fillId="2" borderId="0" xfId="1" applyFont="1" applyFill="1" applyAlignment="1">
      <alignment horizontal="center" vertical="center"/>
    </xf>
    <xf numFmtId="4" fontId="12" fillId="2" borderId="0" xfId="1" applyNumberFormat="1" applyFont="1" applyFill="1" applyBorder="1" applyAlignment="1">
      <alignment wrapText="1"/>
    </xf>
    <xf numFmtId="49" fontId="12" fillId="2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49" fontId="16" fillId="2" borderId="0" xfId="1" applyNumberFormat="1" applyFont="1" applyFill="1" applyBorder="1" applyAlignment="1">
      <alignment horizontal="center" vertical="center"/>
    </xf>
    <xf numFmtId="0" fontId="12" fillId="2" borderId="0" xfId="1" applyFont="1" applyBorder="1" applyAlignment="1">
      <alignment horizontal="left" vertical="center" wrapText="1"/>
    </xf>
    <xf numFmtId="2" fontId="6" fillId="2" borderId="0" xfId="620" applyNumberFormat="1" applyFont="1" applyFill="1" applyBorder="1" applyAlignment="1">
      <alignment horizontal="center" vertical="center" wrapText="1"/>
    </xf>
    <xf numFmtId="2" fontId="14" fillId="2" borderId="0" xfId="4" applyNumberFormat="1" applyFont="1" applyFill="1" applyBorder="1" applyAlignment="1">
      <alignment wrapText="1"/>
    </xf>
    <xf numFmtId="165" fontId="12" fillId="2" borderId="4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7" fillId="2" borderId="0" xfId="2" applyFill="1"/>
    <xf numFmtId="0" fontId="2" fillId="2" borderId="0" xfId="2" applyFont="1" applyFill="1" applyAlignment="1">
      <alignment horizontal="left" vertical="top" wrapText="1"/>
    </xf>
    <xf numFmtId="0" fontId="7" fillId="2" borderId="0" xfId="2" applyFill="1" applyAlignment="1">
      <alignment horizontal="right" vertical="center" wrapText="1"/>
    </xf>
    <xf numFmtId="0" fontId="4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6" fillId="2" borderId="0" xfId="3" applyFont="1" applyAlignment="1">
      <alignment horizontal="left" vertical="center" wrapText="1"/>
    </xf>
    <xf numFmtId="0" fontId="6" fillId="2" borderId="0" xfId="1" applyFont="1" applyFill="1" applyAlignment="1">
      <alignment horizontal="center"/>
    </xf>
    <xf numFmtId="4" fontId="16" fillId="2" borderId="5" xfId="1" applyNumberFormat="1" applyFont="1" applyBorder="1" applyAlignment="1">
      <alignment horizontal="center" vertical="center" wrapText="1"/>
    </xf>
    <xf numFmtId="4" fontId="16" fillId="2" borderId="6" xfId="1" applyNumberFormat="1" applyFont="1" applyBorder="1" applyAlignment="1">
      <alignment horizontal="center" vertical="center" wrapText="1"/>
    </xf>
    <xf numFmtId="4" fontId="16" fillId="2" borderId="7" xfId="1" applyNumberFormat="1" applyFont="1" applyBorder="1" applyAlignment="1">
      <alignment horizontal="center" vertical="center" wrapText="1"/>
    </xf>
    <xf numFmtId="49" fontId="16" fillId="2" borderId="0" xfId="1" applyNumberFormat="1" applyFont="1" applyFill="1" applyBorder="1" applyAlignment="1">
      <alignment horizontal="left" vertical="center"/>
    </xf>
    <xf numFmtId="0" fontId="16" fillId="2" borderId="0" xfId="1" applyFont="1" applyFill="1" applyBorder="1" applyAlignment="1">
      <alignment horizontal="left" vertical="center" wrapText="1"/>
    </xf>
    <xf numFmtId="0" fontId="12" fillId="2" borderId="0" xfId="1" applyFont="1" applyBorder="1" applyAlignment="1">
      <alignment horizontal="left" vertical="center" wrapText="1"/>
    </xf>
    <xf numFmtId="0" fontId="12" fillId="2" borderId="0" xfId="1" applyFont="1" applyBorder="1" applyAlignment="1">
      <alignment horizontal="left" vertical="center"/>
    </xf>
    <xf numFmtId="0" fontId="17" fillId="2" borderId="8" xfId="1" applyFont="1" applyBorder="1" applyAlignment="1">
      <alignment horizontal="left" vertical="center" wrapText="1"/>
    </xf>
    <xf numFmtId="0" fontId="17" fillId="2" borderId="0" xfId="1" applyFont="1" applyBorder="1" applyAlignment="1">
      <alignment horizontal="left" vertical="center"/>
    </xf>
    <xf numFmtId="0" fontId="17" fillId="2" borderId="0" xfId="1" applyFont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/>
    </xf>
    <xf numFmtId="2" fontId="13" fillId="2" borderId="0" xfId="4" applyNumberFormat="1" applyFont="1" applyFill="1" applyBorder="1" applyAlignment="1">
      <alignment horizontal="left" wrapText="1"/>
    </xf>
    <xf numFmtId="2" fontId="14" fillId="2" borderId="2" xfId="4" applyNumberFormat="1" applyFont="1" applyFill="1" applyBorder="1" applyAlignment="1">
      <alignment horizontal="left" wrapText="1"/>
    </xf>
    <xf numFmtId="0" fontId="6" fillId="2" borderId="4" xfId="4" applyFont="1" applyFill="1" applyBorder="1" applyAlignment="1">
      <alignment horizontal="center" vertical="center" wrapText="1"/>
    </xf>
    <xf numFmtId="0" fontId="16" fillId="2" borderId="30" xfId="1" applyFont="1" applyBorder="1" applyAlignment="1">
      <alignment horizontal="center" vertical="center"/>
    </xf>
    <xf numFmtId="183" fontId="16" fillId="2" borderId="30" xfId="1" applyNumberFormat="1" applyFont="1" applyFill="1" applyBorder="1" applyAlignment="1">
      <alignment horizontal="center" vertical="center"/>
    </xf>
    <xf numFmtId="0" fontId="16" fillId="2" borderId="30" xfId="1" applyFont="1" applyFill="1" applyBorder="1" applyAlignment="1">
      <alignment horizontal="center" vertical="center"/>
    </xf>
  </cellXfs>
  <cellStyles count="1265">
    <cellStyle name=" 1" xfId="5"/>
    <cellStyle name="_2008г. и 4кв" xfId="6"/>
    <cellStyle name="_4_macro 2009" xfId="7"/>
    <cellStyle name="_Condition-long(2012-2030)нах" xfId="8"/>
    <cellStyle name="_CPI foodimp" xfId="9"/>
    <cellStyle name="_macro 2012 var 1" xfId="10"/>
    <cellStyle name="_SeriesAttributes" xfId="11"/>
    <cellStyle name="_v2008-2012-15.12.09вар(2)-11.2030" xfId="12"/>
    <cellStyle name="_v-2013-2030- 2b17.01.11Нах-cpiнов. курс inn 1-2-Е1xls" xfId="13"/>
    <cellStyle name="_Газ-расчет-16 0508Клдо 2023" xfId="14"/>
    <cellStyle name="_Газ-расчет-net-back 21,12.09 до 2030 в2" xfId="15"/>
    <cellStyle name="_ИПЦЖКХ2105 08-до 2023вар1" xfId="16"/>
    <cellStyle name="_Книга1" xfId="17"/>
    <cellStyle name="_Книга3" xfId="18"/>
    <cellStyle name="_Копия Condition-все вар13.12.08" xfId="19"/>
    <cellStyle name="_курсовые разницы 01,06,08" xfId="20"/>
    <cellStyle name="_Макро_2030 год" xfId="21"/>
    <cellStyle name="_Модель - 2(23)" xfId="22"/>
    <cellStyle name="_Правила заполнения" xfId="23"/>
    <cellStyle name="_Сб-macro 2020" xfId="24"/>
    <cellStyle name="_Сб-macro 2020_v2008-2012-15.12.09вар(2)-11.2030" xfId="25"/>
    <cellStyle name="_Сб-macro 2020_v2008-2012-23.09.09вар2а-11" xfId="26"/>
    <cellStyle name="_ЦФ  реализация акций 2008-2010" xfId="27"/>
    <cellStyle name="_ЦФ  реализация акций 2008-2010_акции по годам 2009-2012" xfId="28"/>
    <cellStyle name="_ЦФ  реализация акций 2008-2010_Копия Прогноз ПТРдо 2030г  (3)" xfId="29"/>
    <cellStyle name="_ЦФ  реализация акций 2008-2010_Прогноз ПТРдо 2030г." xfId="30"/>
    <cellStyle name="1Normal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 2" xfId="38"/>
    <cellStyle name="20% - Акцент1 3" xfId="39"/>
    <cellStyle name="20% - Акцент2 2" xfId="40"/>
    <cellStyle name="20% - Акцент2 3" xfId="41"/>
    <cellStyle name="20% - Акцент3 2" xfId="42"/>
    <cellStyle name="20% - Акцент3 3" xfId="43"/>
    <cellStyle name="20% - Акцент4 2" xfId="44"/>
    <cellStyle name="20% - Акцент4 3" xfId="45"/>
    <cellStyle name="20% - Акцент5 2" xfId="46"/>
    <cellStyle name="20% - Акцент5 3" xfId="47"/>
    <cellStyle name="20% - Акцент6 2" xfId="48"/>
    <cellStyle name="20% - Акцент6 3" xfId="49"/>
    <cellStyle name="40% - Accent1" xfId="50"/>
    <cellStyle name="40% - Accent2" xfId="51"/>
    <cellStyle name="40% - Accent3" xfId="52"/>
    <cellStyle name="40% - Accent4" xfId="53"/>
    <cellStyle name="40% - Accent5" xfId="54"/>
    <cellStyle name="40% - Accent6" xfId="55"/>
    <cellStyle name="40% - Акцент1 2" xfId="56"/>
    <cellStyle name="40% - Акцент1 3" xfId="57"/>
    <cellStyle name="40% - Акцент2 2" xfId="58"/>
    <cellStyle name="40% - Акцент2 3" xfId="59"/>
    <cellStyle name="40% - Акцент3 2" xfId="60"/>
    <cellStyle name="40% - Акцент3 3" xfId="61"/>
    <cellStyle name="40% - Акцент4 2" xfId="62"/>
    <cellStyle name="40% - Акцент4 3" xfId="63"/>
    <cellStyle name="40% - Акцент5 2" xfId="64"/>
    <cellStyle name="40% - Акцент5 3" xfId="65"/>
    <cellStyle name="40% - Акцент6 2" xfId="66"/>
    <cellStyle name="40% - Акцент6 3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60% - Акцент1 2" xfId="74"/>
    <cellStyle name="60% - Акцент2 2" xfId="75"/>
    <cellStyle name="60% - Акцент3 2" xfId="76"/>
    <cellStyle name="60% - Акцент4 2" xfId="77"/>
    <cellStyle name="60% - Акцент5 2" xfId="78"/>
    <cellStyle name="60% - Акцент6 2" xfId="79"/>
    <cellStyle name="Accent1" xfId="80"/>
    <cellStyle name="Accent1 - 20%" xfId="81"/>
    <cellStyle name="Accent1 - 20% 2" xfId="82"/>
    <cellStyle name="Accent1 - 20% 3" xfId="83"/>
    <cellStyle name="Accent1 - 20% 4" xfId="84"/>
    <cellStyle name="Accent1 - 20% 5" xfId="85"/>
    <cellStyle name="Accent1 - 20% 6" xfId="86"/>
    <cellStyle name="Accent1 - 40%" xfId="87"/>
    <cellStyle name="Accent1 - 40% 2" xfId="88"/>
    <cellStyle name="Accent1 - 40% 3" xfId="89"/>
    <cellStyle name="Accent1 - 40% 4" xfId="90"/>
    <cellStyle name="Accent1 - 40% 5" xfId="91"/>
    <cellStyle name="Accent1 - 40% 6" xfId="92"/>
    <cellStyle name="Accent1 - 60%" xfId="93"/>
    <cellStyle name="Accent1 - 60% 2" xfId="94"/>
    <cellStyle name="Accent1 - 60% 3" xfId="95"/>
    <cellStyle name="Accent1 - 60% 4" xfId="96"/>
    <cellStyle name="Accent1 - 60% 5" xfId="97"/>
    <cellStyle name="Accent1 - 60% 6" xfId="98"/>
    <cellStyle name="Accent1_акции по годам 2009-2012" xfId="99"/>
    <cellStyle name="Accent2" xfId="100"/>
    <cellStyle name="Accent2 - 20%" xfId="101"/>
    <cellStyle name="Accent2 - 20% 2" xfId="102"/>
    <cellStyle name="Accent2 - 20% 3" xfId="103"/>
    <cellStyle name="Accent2 - 20% 4" xfId="104"/>
    <cellStyle name="Accent2 - 20% 5" xfId="105"/>
    <cellStyle name="Accent2 - 20% 6" xfId="106"/>
    <cellStyle name="Accent2 - 40%" xfId="107"/>
    <cellStyle name="Accent2 - 40% 2" xfId="108"/>
    <cellStyle name="Accent2 - 40% 3" xfId="109"/>
    <cellStyle name="Accent2 - 40% 4" xfId="110"/>
    <cellStyle name="Accent2 - 40% 5" xfId="111"/>
    <cellStyle name="Accent2 - 40% 6" xfId="112"/>
    <cellStyle name="Accent2 - 60%" xfId="113"/>
    <cellStyle name="Accent2 - 60% 2" xfId="114"/>
    <cellStyle name="Accent2 - 60% 3" xfId="115"/>
    <cellStyle name="Accent2 - 60% 4" xfId="116"/>
    <cellStyle name="Accent2 - 60% 5" xfId="117"/>
    <cellStyle name="Accent2 - 60% 6" xfId="118"/>
    <cellStyle name="Accent2_акции по годам 2009-2012" xfId="119"/>
    <cellStyle name="Accent3" xfId="120"/>
    <cellStyle name="Accent3 - 20%" xfId="121"/>
    <cellStyle name="Accent3 - 20% 2" xfId="122"/>
    <cellStyle name="Accent3 - 20% 3" xfId="123"/>
    <cellStyle name="Accent3 - 20% 4" xfId="124"/>
    <cellStyle name="Accent3 - 20% 5" xfId="125"/>
    <cellStyle name="Accent3 - 20% 6" xfId="126"/>
    <cellStyle name="Accent3 - 40%" xfId="127"/>
    <cellStyle name="Accent3 - 40% 2" xfId="128"/>
    <cellStyle name="Accent3 - 40% 3" xfId="129"/>
    <cellStyle name="Accent3 - 40% 4" xfId="130"/>
    <cellStyle name="Accent3 - 40% 5" xfId="131"/>
    <cellStyle name="Accent3 - 40% 6" xfId="132"/>
    <cellStyle name="Accent3 - 60%" xfId="133"/>
    <cellStyle name="Accent3 - 60% 2" xfId="134"/>
    <cellStyle name="Accent3 - 60% 3" xfId="135"/>
    <cellStyle name="Accent3 - 60% 4" xfId="136"/>
    <cellStyle name="Accent3 - 60% 5" xfId="137"/>
    <cellStyle name="Accent3 - 60% 6" xfId="138"/>
    <cellStyle name="Accent3_7-р" xfId="139"/>
    <cellStyle name="Accent4" xfId="140"/>
    <cellStyle name="Accent4 - 20%" xfId="141"/>
    <cellStyle name="Accent4 - 20% 2" xfId="142"/>
    <cellStyle name="Accent4 - 20% 3" xfId="143"/>
    <cellStyle name="Accent4 - 20% 4" xfId="144"/>
    <cellStyle name="Accent4 - 20% 5" xfId="145"/>
    <cellStyle name="Accent4 - 20% 6" xfId="146"/>
    <cellStyle name="Accent4 - 40%" xfId="147"/>
    <cellStyle name="Accent4 - 40% 2" xfId="148"/>
    <cellStyle name="Accent4 - 40% 3" xfId="149"/>
    <cellStyle name="Accent4 - 40% 4" xfId="150"/>
    <cellStyle name="Accent4 - 40% 5" xfId="151"/>
    <cellStyle name="Accent4 - 40% 6" xfId="152"/>
    <cellStyle name="Accent4 - 60%" xfId="153"/>
    <cellStyle name="Accent4 - 60% 2" xfId="154"/>
    <cellStyle name="Accent4 - 60% 3" xfId="155"/>
    <cellStyle name="Accent4 - 60% 4" xfId="156"/>
    <cellStyle name="Accent4 - 60% 5" xfId="157"/>
    <cellStyle name="Accent4 - 60% 6" xfId="158"/>
    <cellStyle name="Accent4_7-р" xfId="159"/>
    <cellStyle name="Accent5" xfId="160"/>
    <cellStyle name="Accent5 - 20%" xfId="161"/>
    <cellStyle name="Accent5 - 20% 2" xfId="162"/>
    <cellStyle name="Accent5 - 20% 3" xfId="163"/>
    <cellStyle name="Accent5 - 20% 4" xfId="164"/>
    <cellStyle name="Accent5 - 20% 5" xfId="165"/>
    <cellStyle name="Accent5 - 20% 6" xfId="166"/>
    <cellStyle name="Accent5 - 40%" xfId="167"/>
    <cellStyle name="Accent5 - 60%" xfId="168"/>
    <cellStyle name="Accent5 - 60% 2" xfId="169"/>
    <cellStyle name="Accent5 - 60% 3" xfId="170"/>
    <cellStyle name="Accent5 - 60% 4" xfId="171"/>
    <cellStyle name="Accent5 - 60% 5" xfId="172"/>
    <cellStyle name="Accent5 - 60% 6" xfId="173"/>
    <cellStyle name="Accent5_7-р" xfId="174"/>
    <cellStyle name="Accent6" xfId="175"/>
    <cellStyle name="Accent6 - 20%" xfId="176"/>
    <cellStyle name="Accent6 - 40%" xfId="177"/>
    <cellStyle name="Accent6 - 40% 2" xfId="178"/>
    <cellStyle name="Accent6 - 40% 3" xfId="179"/>
    <cellStyle name="Accent6 - 40% 4" xfId="180"/>
    <cellStyle name="Accent6 - 40% 5" xfId="181"/>
    <cellStyle name="Accent6 - 40% 6" xfId="182"/>
    <cellStyle name="Accent6 - 60%" xfId="183"/>
    <cellStyle name="Accent6 - 60% 2" xfId="184"/>
    <cellStyle name="Accent6 - 60% 3" xfId="185"/>
    <cellStyle name="Accent6 - 60% 4" xfId="186"/>
    <cellStyle name="Accent6 - 60% 5" xfId="187"/>
    <cellStyle name="Accent6 - 60% 6" xfId="188"/>
    <cellStyle name="Accent6_7-р" xfId="189"/>
    <cellStyle name="Annotations Cell - PerformancePoint" xfId="190"/>
    <cellStyle name="Arial007000001514155735" xfId="191"/>
    <cellStyle name="Arial007000001514155735 2" xfId="192"/>
    <cellStyle name="Arial0070000015536870911" xfId="193"/>
    <cellStyle name="Arial0070000015536870911 2" xfId="194"/>
    <cellStyle name="Arial007000001565535" xfId="195"/>
    <cellStyle name="Arial007000001565535 2" xfId="196"/>
    <cellStyle name="Arial0110010000536870911" xfId="197"/>
    <cellStyle name="Arial01101000015536870911" xfId="198"/>
    <cellStyle name="Arial017010000536870911" xfId="199"/>
    <cellStyle name="Arial018000000536870911" xfId="200"/>
    <cellStyle name="Arial10170100015536870911" xfId="201"/>
    <cellStyle name="Arial10170100015536870911 2" xfId="202"/>
    <cellStyle name="Arial107000000536870911" xfId="203"/>
    <cellStyle name="Arial107000001514155735" xfId="204"/>
    <cellStyle name="Arial107000001514155735 2" xfId="205"/>
    <cellStyle name="Arial107000001514155735FMT" xfId="206"/>
    <cellStyle name="Arial107000001514155735FMT 2" xfId="207"/>
    <cellStyle name="Arial1070000015536870911" xfId="208"/>
    <cellStyle name="Arial1070000015536870911 2" xfId="209"/>
    <cellStyle name="Arial1070000015536870911FMT" xfId="210"/>
    <cellStyle name="Arial1070000015536870911FMT 2" xfId="211"/>
    <cellStyle name="Arial107000001565535" xfId="212"/>
    <cellStyle name="Arial107000001565535 2" xfId="213"/>
    <cellStyle name="Arial107000001565535FMT" xfId="214"/>
    <cellStyle name="Arial107000001565535FMT 2" xfId="215"/>
    <cellStyle name="Arial117100000536870911" xfId="216"/>
    <cellStyle name="Arial118000000536870911" xfId="217"/>
    <cellStyle name="Arial2110100000536870911" xfId="218"/>
    <cellStyle name="Arial21101000015536870911" xfId="219"/>
    <cellStyle name="Arial2170000015536870911" xfId="220"/>
    <cellStyle name="Arial2170000015536870911 2" xfId="221"/>
    <cellStyle name="Arial2170000015536870911FMT" xfId="222"/>
    <cellStyle name="Arial2170000015536870911FMT 2" xfId="223"/>
    <cellStyle name="Bad" xfId="224"/>
    <cellStyle name="Calc Currency (0)" xfId="225"/>
    <cellStyle name="Calc Currency (2)" xfId="226"/>
    <cellStyle name="Calc Percent (0)" xfId="227"/>
    <cellStyle name="Calc Percent (1)" xfId="228"/>
    <cellStyle name="Calc Percent (2)" xfId="229"/>
    <cellStyle name="Calc Units (0)" xfId="230"/>
    <cellStyle name="Calc Units (1)" xfId="231"/>
    <cellStyle name="Calc Units (2)" xfId="232"/>
    <cellStyle name="Calculation" xfId="233"/>
    <cellStyle name="Check Cell" xfId="234"/>
    <cellStyle name="Comma [00]" xfId="235"/>
    <cellStyle name="Comma 2" xfId="236"/>
    <cellStyle name="Comma 3" xfId="237"/>
    <cellStyle name="Currency [00]" xfId="238"/>
    <cellStyle name="Data Cell - PerformancePoint" xfId="239"/>
    <cellStyle name="Data Entry Cell - PerformancePoint" xfId="240"/>
    <cellStyle name="Date Short" xfId="241"/>
    <cellStyle name="Default" xfId="242"/>
    <cellStyle name="Dezimal [0]_PERSONAL" xfId="243"/>
    <cellStyle name="Dezimal_PERSONAL" xfId="244"/>
    <cellStyle name="Emphasis 1" xfId="245"/>
    <cellStyle name="Emphasis 1 2" xfId="246"/>
    <cellStyle name="Emphasis 1 3" xfId="247"/>
    <cellStyle name="Emphasis 1 4" xfId="248"/>
    <cellStyle name="Emphasis 1 5" xfId="249"/>
    <cellStyle name="Emphasis 1 6" xfId="250"/>
    <cellStyle name="Emphasis 2" xfId="251"/>
    <cellStyle name="Emphasis 2 2" xfId="252"/>
    <cellStyle name="Emphasis 2 3" xfId="253"/>
    <cellStyle name="Emphasis 2 4" xfId="254"/>
    <cellStyle name="Emphasis 2 5" xfId="255"/>
    <cellStyle name="Emphasis 2 6" xfId="256"/>
    <cellStyle name="Emphasis 3" xfId="257"/>
    <cellStyle name="Enter Currency (0)" xfId="258"/>
    <cellStyle name="Enter Currency (2)" xfId="259"/>
    <cellStyle name="Enter Units (0)" xfId="260"/>
    <cellStyle name="Enter Units (1)" xfId="261"/>
    <cellStyle name="Enter Units (2)" xfId="262"/>
    <cellStyle name="Euro" xfId="263"/>
    <cellStyle name="Explanatory Text" xfId="264"/>
    <cellStyle name="Good" xfId="265"/>
    <cellStyle name="Good 2" xfId="266"/>
    <cellStyle name="Good 3" xfId="267"/>
    <cellStyle name="Good 4" xfId="268"/>
    <cellStyle name="Good_7-р_Из_Системы" xfId="269"/>
    <cellStyle name="Header1" xfId="270"/>
    <cellStyle name="Header2" xfId="271"/>
    <cellStyle name="Heading 1" xfId="272"/>
    <cellStyle name="Heading 2" xfId="273"/>
    <cellStyle name="Heading 3" xfId="274"/>
    <cellStyle name="Heading 4" xfId="275"/>
    <cellStyle name="Input" xfId="276"/>
    <cellStyle name="Link Currency (0)" xfId="277"/>
    <cellStyle name="Link Currency (2)" xfId="278"/>
    <cellStyle name="Link Units (0)" xfId="279"/>
    <cellStyle name="Link Units (1)" xfId="280"/>
    <cellStyle name="Link Units (2)" xfId="281"/>
    <cellStyle name="Linked Cell" xfId="282"/>
    <cellStyle name="Locked Cell - PerformancePoint" xfId="283"/>
    <cellStyle name="Neutral" xfId="284"/>
    <cellStyle name="Neutral 2" xfId="285"/>
    <cellStyle name="Neutral 3" xfId="286"/>
    <cellStyle name="Neutral 4" xfId="287"/>
    <cellStyle name="Neutral_7-р_Из_Системы" xfId="288"/>
    <cellStyle name="Norma11l" xfId="289"/>
    <cellStyle name="Normal" xfId="290"/>
    <cellStyle name="Normal 2" xfId="291"/>
    <cellStyle name="Normal 2 2" xfId="292"/>
    <cellStyle name="Normal 3" xfId="293"/>
    <cellStyle name="Normal 4" xfId="294"/>
    <cellStyle name="Normal 5" xfId="295"/>
    <cellStyle name="Normal_macro 2012 var 1" xfId="296"/>
    <cellStyle name="Note" xfId="297"/>
    <cellStyle name="Note 2" xfId="298"/>
    <cellStyle name="Note 3" xfId="299"/>
    <cellStyle name="Note 4" xfId="300"/>
    <cellStyle name="Note_7-р_Из_Системы" xfId="301"/>
    <cellStyle name="Output" xfId="302"/>
    <cellStyle name="Percent [0]" xfId="303"/>
    <cellStyle name="Percent [00]" xfId="304"/>
    <cellStyle name="Percent 2" xfId="305"/>
    <cellStyle name="Percent 3" xfId="306"/>
    <cellStyle name="PrePop Currency (0)" xfId="307"/>
    <cellStyle name="PrePop Currency (2)" xfId="308"/>
    <cellStyle name="PrePop Units (0)" xfId="309"/>
    <cellStyle name="PrePop Units (1)" xfId="310"/>
    <cellStyle name="PrePop Units (2)" xfId="311"/>
    <cellStyle name="SAPBEXaggData" xfId="312"/>
    <cellStyle name="SAPBEXaggData 2" xfId="313"/>
    <cellStyle name="SAPBEXaggData 3" xfId="314"/>
    <cellStyle name="SAPBEXaggData 4" xfId="315"/>
    <cellStyle name="SAPBEXaggData 5" xfId="316"/>
    <cellStyle name="SAPBEXaggData 6" xfId="317"/>
    <cellStyle name="SAPBEXaggDataEmph" xfId="318"/>
    <cellStyle name="SAPBEXaggDataEmph 2" xfId="319"/>
    <cellStyle name="SAPBEXaggDataEmph 3" xfId="320"/>
    <cellStyle name="SAPBEXaggDataEmph 4" xfId="321"/>
    <cellStyle name="SAPBEXaggDataEmph 5" xfId="322"/>
    <cellStyle name="SAPBEXaggDataEmph 6" xfId="323"/>
    <cellStyle name="SAPBEXaggItem" xfId="324"/>
    <cellStyle name="SAPBEXaggItem 2" xfId="325"/>
    <cellStyle name="SAPBEXaggItem 3" xfId="326"/>
    <cellStyle name="SAPBEXaggItem 4" xfId="327"/>
    <cellStyle name="SAPBEXaggItem 5" xfId="328"/>
    <cellStyle name="SAPBEXaggItem 6" xfId="329"/>
    <cellStyle name="SAPBEXaggItemX" xfId="330"/>
    <cellStyle name="SAPBEXaggItemX 2" xfId="331"/>
    <cellStyle name="SAPBEXaggItemX 3" xfId="332"/>
    <cellStyle name="SAPBEXaggItemX 4" xfId="333"/>
    <cellStyle name="SAPBEXaggItemX 5" xfId="334"/>
    <cellStyle name="SAPBEXaggItemX 6" xfId="335"/>
    <cellStyle name="SAPBEXchaText" xfId="336"/>
    <cellStyle name="SAPBEXchaText 2" xfId="337"/>
    <cellStyle name="SAPBEXchaText 3" xfId="338"/>
    <cellStyle name="SAPBEXchaText 4" xfId="339"/>
    <cellStyle name="SAPBEXchaText 5" xfId="340"/>
    <cellStyle name="SAPBEXchaText 6" xfId="341"/>
    <cellStyle name="SAPBEXchaText_Приложение_1_к_7-у-о_2009_Кв_1_ФСТ" xfId="342"/>
    <cellStyle name="SAPBEXexcBad7" xfId="343"/>
    <cellStyle name="SAPBEXexcBad7 2" xfId="344"/>
    <cellStyle name="SAPBEXexcBad7 3" xfId="345"/>
    <cellStyle name="SAPBEXexcBad7 4" xfId="346"/>
    <cellStyle name="SAPBEXexcBad7 5" xfId="347"/>
    <cellStyle name="SAPBEXexcBad7 6" xfId="348"/>
    <cellStyle name="SAPBEXexcBad8" xfId="349"/>
    <cellStyle name="SAPBEXexcBad8 2" xfId="350"/>
    <cellStyle name="SAPBEXexcBad8 3" xfId="351"/>
    <cellStyle name="SAPBEXexcBad8 4" xfId="352"/>
    <cellStyle name="SAPBEXexcBad8 5" xfId="353"/>
    <cellStyle name="SAPBEXexcBad8 6" xfId="354"/>
    <cellStyle name="SAPBEXexcBad9" xfId="355"/>
    <cellStyle name="SAPBEXexcBad9 2" xfId="356"/>
    <cellStyle name="SAPBEXexcBad9 3" xfId="357"/>
    <cellStyle name="SAPBEXexcBad9 4" xfId="358"/>
    <cellStyle name="SAPBEXexcBad9 5" xfId="359"/>
    <cellStyle name="SAPBEXexcBad9 6" xfId="360"/>
    <cellStyle name="SAPBEXexcCritical4" xfId="361"/>
    <cellStyle name="SAPBEXexcCritical4 2" xfId="362"/>
    <cellStyle name="SAPBEXexcCritical4 3" xfId="363"/>
    <cellStyle name="SAPBEXexcCritical4 4" xfId="364"/>
    <cellStyle name="SAPBEXexcCritical4 5" xfId="365"/>
    <cellStyle name="SAPBEXexcCritical4 6" xfId="366"/>
    <cellStyle name="SAPBEXexcCritical5" xfId="367"/>
    <cellStyle name="SAPBEXexcCritical5 2" xfId="368"/>
    <cellStyle name="SAPBEXexcCritical5 3" xfId="369"/>
    <cellStyle name="SAPBEXexcCritical5 4" xfId="370"/>
    <cellStyle name="SAPBEXexcCritical5 5" xfId="371"/>
    <cellStyle name="SAPBEXexcCritical5 6" xfId="372"/>
    <cellStyle name="SAPBEXexcCritical6" xfId="373"/>
    <cellStyle name="SAPBEXexcCritical6 2" xfId="374"/>
    <cellStyle name="SAPBEXexcCritical6 3" xfId="375"/>
    <cellStyle name="SAPBEXexcCritical6 4" xfId="376"/>
    <cellStyle name="SAPBEXexcCritical6 5" xfId="377"/>
    <cellStyle name="SAPBEXexcCritical6 6" xfId="378"/>
    <cellStyle name="SAPBEXexcGood1" xfId="379"/>
    <cellStyle name="SAPBEXexcGood1 2" xfId="380"/>
    <cellStyle name="SAPBEXexcGood1 3" xfId="381"/>
    <cellStyle name="SAPBEXexcGood1 4" xfId="382"/>
    <cellStyle name="SAPBEXexcGood1 5" xfId="383"/>
    <cellStyle name="SAPBEXexcGood1 6" xfId="384"/>
    <cellStyle name="SAPBEXexcGood2" xfId="385"/>
    <cellStyle name="SAPBEXexcGood2 2" xfId="386"/>
    <cellStyle name="SAPBEXexcGood2 3" xfId="387"/>
    <cellStyle name="SAPBEXexcGood2 4" xfId="388"/>
    <cellStyle name="SAPBEXexcGood2 5" xfId="389"/>
    <cellStyle name="SAPBEXexcGood2 6" xfId="390"/>
    <cellStyle name="SAPBEXexcGood3" xfId="391"/>
    <cellStyle name="SAPBEXexcGood3 2" xfId="392"/>
    <cellStyle name="SAPBEXexcGood3 3" xfId="393"/>
    <cellStyle name="SAPBEXexcGood3 4" xfId="394"/>
    <cellStyle name="SAPBEXexcGood3 5" xfId="395"/>
    <cellStyle name="SAPBEXexcGood3 6" xfId="396"/>
    <cellStyle name="SAPBEXfilterDrill" xfId="397"/>
    <cellStyle name="SAPBEXfilterDrill 2" xfId="398"/>
    <cellStyle name="SAPBEXfilterDrill 3" xfId="399"/>
    <cellStyle name="SAPBEXfilterDrill 4" xfId="400"/>
    <cellStyle name="SAPBEXfilterDrill 5" xfId="401"/>
    <cellStyle name="SAPBEXfilterDrill 6" xfId="402"/>
    <cellStyle name="SAPBEXfilterItem" xfId="403"/>
    <cellStyle name="SAPBEXfilterItem 2" xfId="404"/>
    <cellStyle name="SAPBEXfilterItem 3" xfId="405"/>
    <cellStyle name="SAPBEXfilterItem 4" xfId="406"/>
    <cellStyle name="SAPBEXfilterItem 5" xfId="407"/>
    <cellStyle name="SAPBEXfilterItem 6" xfId="408"/>
    <cellStyle name="SAPBEXfilterText" xfId="409"/>
    <cellStyle name="SAPBEXfilterText 2" xfId="410"/>
    <cellStyle name="SAPBEXfilterText 3" xfId="411"/>
    <cellStyle name="SAPBEXfilterText 4" xfId="412"/>
    <cellStyle name="SAPBEXfilterText 5" xfId="413"/>
    <cellStyle name="SAPBEXfilterText 6" xfId="414"/>
    <cellStyle name="SAPBEXformats" xfId="415"/>
    <cellStyle name="SAPBEXformats 2" xfId="416"/>
    <cellStyle name="SAPBEXformats 3" xfId="417"/>
    <cellStyle name="SAPBEXformats 4" xfId="418"/>
    <cellStyle name="SAPBEXformats 5" xfId="419"/>
    <cellStyle name="SAPBEXformats 6" xfId="420"/>
    <cellStyle name="SAPBEXheaderItem" xfId="421"/>
    <cellStyle name="SAPBEXheaderItem 2" xfId="422"/>
    <cellStyle name="SAPBEXheaderItem 3" xfId="423"/>
    <cellStyle name="SAPBEXheaderItem 4" xfId="424"/>
    <cellStyle name="SAPBEXheaderItem 5" xfId="425"/>
    <cellStyle name="SAPBEXheaderItem 6" xfId="426"/>
    <cellStyle name="SAPBEXheaderText" xfId="427"/>
    <cellStyle name="SAPBEXheaderText 2" xfId="428"/>
    <cellStyle name="SAPBEXheaderText 3" xfId="429"/>
    <cellStyle name="SAPBEXheaderText 4" xfId="430"/>
    <cellStyle name="SAPBEXheaderText 5" xfId="431"/>
    <cellStyle name="SAPBEXheaderText 6" xfId="432"/>
    <cellStyle name="SAPBEXHLevel0" xfId="433"/>
    <cellStyle name="SAPBEXHLevel0 2" xfId="434"/>
    <cellStyle name="SAPBEXHLevel0 3" xfId="435"/>
    <cellStyle name="SAPBEXHLevel0 4" xfId="436"/>
    <cellStyle name="SAPBEXHLevel0 5" xfId="437"/>
    <cellStyle name="SAPBEXHLevel0 6" xfId="438"/>
    <cellStyle name="SAPBEXHLevel0 7" xfId="439"/>
    <cellStyle name="SAPBEXHLevel0_7y-отчетная_РЖД_2009_04" xfId="440"/>
    <cellStyle name="SAPBEXHLevel0X" xfId="441"/>
    <cellStyle name="SAPBEXHLevel0X 2" xfId="442"/>
    <cellStyle name="SAPBEXHLevel0X 3" xfId="443"/>
    <cellStyle name="SAPBEXHLevel0X 4" xfId="444"/>
    <cellStyle name="SAPBEXHLevel0X 5" xfId="445"/>
    <cellStyle name="SAPBEXHLevel0X 6" xfId="446"/>
    <cellStyle name="SAPBEXHLevel0X 7" xfId="447"/>
    <cellStyle name="SAPBEXHLevel0X 8" xfId="448"/>
    <cellStyle name="SAPBEXHLevel0X 9" xfId="449"/>
    <cellStyle name="SAPBEXHLevel0X_7-р_Из_Системы" xfId="450"/>
    <cellStyle name="SAPBEXHLevel1" xfId="451"/>
    <cellStyle name="SAPBEXHLevel1 2" xfId="452"/>
    <cellStyle name="SAPBEXHLevel1 3" xfId="453"/>
    <cellStyle name="SAPBEXHLevel1 4" xfId="454"/>
    <cellStyle name="SAPBEXHLevel1 5" xfId="455"/>
    <cellStyle name="SAPBEXHLevel1 6" xfId="456"/>
    <cellStyle name="SAPBEXHLevel1 7" xfId="457"/>
    <cellStyle name="SAPBEXHLevel1_7y-отчетная_РЖД_2009_04" xfId="458"/>
    <cellStyle name="SAPBEXHLevel1X" xfId="459"/>
    <cellStyle name="SAPBEXHLevel1X 2" xfId="460"/>
    <cellStyle name="SAPBEXHLevel1X 3" xfId="461"/>
    <cellStyle name="SAPBEXHLevel1X 4" xfId="462"/>
    <cellStyle name="SAPBEXHLevel1X 5" xfId="463"/>
    <cellStyle name="SAPBEXHLevel1X 6" xfId="464"/>
    <cellStyle name="SAPBEXHLevel1X 7" xfId="465"/>
    <cellStyle name="SAPBEXHLevel1X 8" xfId="466"/>
    <cellStyle name="SAPBEXHLevel1X 9" xfId="467"/>
    <cellStyle name="SAPBEXHLevel1X_7-р_Из_Системы" xfId="468"/>
    <cellStyle name="SAPBEXHLevel2" xfId="469"/>
    <cellStyle name="SAPBEXHLevel2 2" xfId="470"/>
    <cellStyle name="SAPBEXHLevel2 3" xfId="471"/>
    <cellStyle name="SAPBEXHLevel2 4" xfId="472"/>
    <cellStyle name="SAPBEXHLevel2 5" xfId="473"/>
    <cellStyle name="SAPBEXHLevel2 6" xfId="474"/>
    <cellStyle name="SAPBEXHLevel2_Приложение_1_к_7-у-о_2009_Кв_1_ФСТ" xfId="475"/>
    <cellStyle name="SAPBEXHLevel2X" xfId="476"/>
    <cellStyle name="SAPBEXHLevel2X 2" xfId="477"/>
    <cellStyle name="SAPBEXHLevel2X 3" xfId="478"/>
    <cellStyle name="SAPBEXHLevel2X 4" xfId="479"/>
    <cellStyle name="SAPBEXHLevel2X 5" xfId="480"/>
    <cellStyle name="SAPBEXHLevel2X 6" xfId="481"/>
    <cellStyle name="SAPBEXHLevel2X 7" xfId="482"/>
    <cellStyle name="SAPBEXHLevel2X 8" xfId="483"/>
    <cellStyle name="SAPBEXHLevel2X 9" xfId="484"/>
    <cellStyle name="SAPBEXHLevel2X_7-р_Из_Системы" xfId="485"/>
    <cellStyle name="SAPBEXHLevel3" xfId="486"/>
    <cellStyle name="SAPBEXHLevel3 2" xfId="487"/>
    <cellStyle name="SAPBEXHLevel3 3" xfId="488"/>
    <cellStyle name="SAPBEXHLevel3 4" xfId="489"/>
    <cellStyle name="SAPBEXHLevel3 5" xfId="490"/>
    <cellStyle name="SAPBEXHLevel3 6" xfId="491"/>
    <cellStyle name="SAPBEXHLevel3_Приложение_1_к_7-у-о_2009_Кв_1_ФСТ" xfId="492"/>
    <cellStyle name="SAPBEXHLevel3X" xfId="493"/>
    <cellStyle name="SAPBEXHLevel3X 2" xfId="494"/>
    <cellStyle name="SAPBEXHLevel3X 3" xfId="495"/>
    <cellStyle name="SAPBEXHLevel3X 4" xfId="496"/>
    <cellStyle name="SAPBEXHLevel3X 5" xfId="497"/>
    <cellStyle name="SAPBEXHLevel3X 6" xfId="498"/>
    <cellStyle name="SAPBEXHLevel3X 7" xfId="499"/>
    <cellStyle name="SAPBEXHLevel3X 8" xfId="500"/>
    <cellStyle name="SAPBEXHLevel3X 9" xfId="501"/>
    <cellStyle name="SAPBEXHLevel3X_7-р_Из_Системы" xfId="502"/>
    <cellStyle name="SAPBEXinputData" xfId="503"/>
    <cellStyle name="SAPBEXinputData 10" xfId="504"/>
    <cellStyle name="SAPBEXinputData 2" xfId="505"/>
    <cellStyle name="SAPBEXinputData 3" xfId="506"/>
    <cellStyle name="SAPBEXinputData 4" xfId="507"/>
    <cellStyle name="SAPBEXinputData 5" xfId="508"/>
    <cellStyle name="SAPBEXinputData 6" xfId="509"/>
    <cellStyle name="SAPBEXinputData 7" xfId="510"/>
    <cellStyle name="SAPBEXinputData 8" xfId="511"/>
    <cellStyle name="SAPBEXinputData 9" xfId="512"/>
    <cellStyle name="SAPBEXinputData_7-р_Из_Системы" xfId="513"/>
    <cellStyle name="SAPBEXItemHeader" xfId="514"/>
    <cellStyle name="SAPBEXresData" xfId="515"/>
    <cellStyle name="SAPBEXresData 2" xfId="516"/>
    <cellStyle name="SAPBEXresData 3" xfId="517"/>
    <cellStyle name="SAPBEXresData 4" xfId="518"/>
    <cellStyle name="SAPBEXresData 5" xfId="519"/>
    <cellStyle name="SAPBEXresData 6" xfId="520"/>
    <cellStyle name="SAPBEXresDataEmph" xfId="521"/>
    <cellStyle name="SAPBEXresDataEmph 2" xfId="522"/>
    <cellStyle name="SAPBEXresDataEmph 2 2" xfId="523"/>
    <cellStyle name="SAPBEXresDataEmph 3" xfId="524"/>
    <cellStyle name="SAPBEXresDataEmph 3 2" xfId="525"/>
    <cellStyle name="SAPBEXresDataEmph 4" xfId="526"/>
    <cellStyle name="SAPBEXresDataEmph 4 2" xfId="527"/>
    <cellStyle name="SAPBEXresDataEmph 5" xfId="528"/>
    <cellStyle name="SAPBEXresDataEmph 5 2" xfId="529"/>
    <cellStyle name="SAPBEXresDataEmph 6" xfId="530"/>
    <cellStyle name="SAPBEXresDataEmph 6 2" xfId="531"/>
    <cellStyle name="SAPBEXresItem" xfId="532"/>
    <cellStyle name="SAPBEXresItem 2" xfId="533"/>
    <cellStyle name="SAPBEXresItem 3" xfId="534"/>
    <cellStyle name="SAPBEXresItem 4" xfId="535"/>
    <cellStyle name="SAPBEXresItem 5" xfId="536"/>
    <cellStyle name="SAPBEXresItem 6" xfId="537"/>
    <cellStyle name="SAPBEXresItemX" xfId="538"/>
    <cellStyle name="SAPBEXresItemX 2" xfId="539"/>
    <cellStyle name="SAPBEXresItemX 3" xfId="540"/>
    <cellStyle name="SAPBEXresItemX 4" xfId="541"/>
    <cellStyle name="SAPBEXresItemX 5" xfId="542"/>
    <cellStyle name="SAPBEXresItemX 6" xfId="543"/>
    <cellStyle name="SAPBEXstdData" xfId="544"/>
    <cellStyle name="SAPBEXstdData 2" xfId="545"/>
    <cellStyle name="SAPBEXstdData 3" xfId="546"/>
    <cellStyle name="SAPBEXstdData 4" xfId="547"/>
    <cellStyle name="SAPBEXstdData 5" xfId="548"/>
    <cellStyle name="SAPBEXstdData 6" xfId="549"/>
    <cellStyle name="SAPBEXstdData_Приложение_1_к_7-у-о_2009_Кв_1_ФСТ" xfId="550"/>
    <cellStyle name="SAPBEXstdDataEmph" xfId="551"/>
    <cellStyle name="SAPBEXstdDataEmph 2" xfId="552"/>
    <cellStyle name="SAPBEXstdDataEmph 3" xfId="553"/>
    <cellStyle name="SAPBEXstdDataEmph 4" xfId="554"/>
    <cellStyle name="SAPBEXstdDataEmph 5" xfId="555"/>
    <cellStyle name="SAPBEXstdDataEmph 6" xfId="556"/>
    <cellStyle name="SAPBEXstdItem" xfId="557"/>
    <cellStyle name="SAPBEXstdItem 2" xfId="558"/>
    <cellStyle name="SAPBEXstdItem 3" xfId="559"/>
    <cellStyle name="SAPBEXstdItem 4" xfId="560"/>
    <cellStyle name="SAPBEXstdItem 5" xfId="561"/>
    <cellStyle name="SAPBEXstdItem 6" xfId="562"/>
    <cellStyle name="SAPBEXstdItem 7" xfId="563"/>
    <cellStyle name="SAPBEXstdItem_7-р" xfId="564"/>
    <cellStyle name="SAPBEXstdItemX" xfId="565"/>
    <cellStyle name="SAPBEXstdItemX 2" xfId="566"/>
    <cellStyle name="SAPBEXstdItemX 3" xfId="567"/>
    <cellStyle name="SAPBEXstdItemX 4" xfId="568"/>
    <cellStyle name="SAPBEXstdItemX 5" xfId="569"/>
    <cellStyle name="SAPBEXstdItemX 6" xfId="570"/>
    <cellStyle name="SAPBEXtitle" xfId="571"/>
    <cellStyle name="SAPBEXtitle 2" xfId="572"/>
    <cellStyle name="SAPBEXtitle 3" xfId="573"/>
    <cellStyle name="SAPBEXtitle 4" xfId="574"/>
    <cellStyle name="SAPBEXtitle 5" xfId="575"/>
    <cellStyle name="SAPBEXtitle 6" xfId="576"/>
    <cellStyle name="SAPBEXunassignedItem" xfId="577"/>
    <cellStyle name="SAPBEXunassignedItem 2" xfId="578"/>
    <cellStyle name="SAPBEXundefined" xfId="579"/>
    <cellStyle name="SAPBEXundefined 2" xfId="580"/>
    <cellStyle name="SAPBEXundefined 3" xfId="581"/>
    <cellStyle name="SAPBEXundefined 4" xfId="582"/>
    <cellStyle name="SAPBEXundefined 5" xfId="583"/>
    <cellStyle name="SAPBEXundefined 6" xfId="584"/>
    <cellStyle name="Sheet Title" xfId="585"/>
    <cellStyle name="styleColumnTitles" xfId="586"/>
    <cellStyle name="styleDateRange" xfId="587"/>
    <cellStyle name="styleHidden" xfId="588"/>
    <cellStyle name="styleNormal" xfId="589"/>
    <cellStyle name="styleSeriesAttributes" xfId="590"/>
    <cellStyle name="styleSeriesData" xfId="591"/>
    <cellStyle name="styleSeriesDataForecast" xfId="592"/>
    <cellStyle name="styleSeriesDataForecastNA" xfId="593"/>
    <cellStyle name="styleSeriesDataNA" xfId="594"/>
    <cellStyle name="Text Indent A" xfId="595"/>
    <cellStyle name="Text Indent B" xfId="596"/>
    <cellStyle name="Text Indent C" xfId="597"/>
    <cellStyle name="Times New Roman0181000015536870911" xfId="598"/>
    <cellStyle name="Title" xfId="599"/>
    <cellStyle name="Total" xfId="600"/>
    <cellStyle name="Warning Text" xfId="601"/>
    <cellStyle name="Акцент1 2" xfId="602"/>
    <cellStyle name="Акцент2 2" xfId="603"/>
    <cellStyle name="Акцент3 2" xfId="604"/>
    <cellStyle name="Акцент4 2" xfId="605"/>
    <cellStyle name="Акцент5 2" xfId="606"/>
    <cellStyle name="Акцент6 2" xfId="607"/>
    <cellStyle name="Ввод  2" xfId="608"/>
    <cellStyle name="Вывод 2" xfId="609"/>
    <cellStyle name="Вычисление 2" xfId="610"/>
    <cellStyle name="Заголовок 1 2" xfId="611"/>
    <cellStyle name="Заголовок 2 2" xfId="612"/>
    <cellStyle name="Заголовок 3 2" xfId="613"/>
    <cellStyle name="Заголовок 4 2" xfId="614"/>
    <cellStyle name="Итог 2" xfId="615"/>
    <cellStyle name="Контрольная ячейка 2" xfId="616"/>
    <cellStyle name="Название 2" xfId="617"/>
    <cellStyle name="Нейтральный 2" xfId="618"/>
    <cellStyle name="Обычный" xfId="0" builtinId="0"/>
    <cellStyle name="Обычный 10" xfId="619"/>
    <cellStyle name="Обычный 11" xfId="620"/>
    <cellStyle name="Обычный 12" xfId="621"/>
    <cellStyle name="Обычный 12 2" xfId="622"/>
    <cellStyle name="Обычный 12 2 2" xfId="623"/>
    <cellStyle name="Обычный 12_Т-НахВТО-газ-28.09.12" xfId="624"/>
    <cellStyle name="Обычный 13" xfId="625"/>
    <cellStyle name="Обычный 14" xfId="626"/>
    <cellStyle name="Обычный 15" xfId="627"/>
    <cellStyle name="Обычный 16" xfId="628"/>
    <cellStyle name="Обычный 16 2" xfId="629"/>
    <cellStyle name="Обычный 17" xfId="630"/>
    <cellStyle name="Обычный 18" xfId="631"/>
    <cellStyle name="Обычный 19" xfId="632"/>
    <cellStyle name="Обычный 2" xfId="2"/>
    <cellStyle name="Обычный 2 10" xfId="633"/>
    <cellStyle name="Обычный 2 11" xfId="634"/>
    <cellStyle name="Обычный 2 11 2" xfId="635"/>
    <cellStyle name="Обычный 2 11_Т-НахВТО-газ-28.09.12" xfId="636"/>
    <cellStyle name="Обычный 2 12" xfId="637"/>
    <cellStyle name="Обычный 2 12 2" xfId="638"/>
    <cellStyle name="Обычный 2 12_Т-НахВТО-газ-28.09.12" xfId="639"/>
    <cellStyle name="Обычный 2 13" xfId="640"/>
    <cellStyle name="Обычный 2 14" xfId="641"/>
    <cellStyle name="Обычный 2 2" xfId="642"/>
    <cellStyle name="Обычный 2 26 2" xfId="643"/>
    <cellStyle name="Обычный 2 3" xfId="644"/>
    <cellStyle name="Обычный 2 4" xfId="645"/>
    <cellStyle name="Обычный 2 5" xfId="646"/>
    <cellStyle name="Обычный 2 6" xfId="647"/>
    <cellStyle name="Обычный 2 7" xfId="648"/>
    <cellStyle name="Обычный 2 8" xfId="649"/>
    <cellStyle name="Обычный 2 9" xfId="650"/>
    <cellStyle name="Обычный 2_Т-НахВТО-газ-28.09.12" xfId="651"/>
    <cellStyle name="Обычный 20" xfId="652"/>
    <cellStyle name="Обычный 21" xfId="653"/>
    <cellStyle name="Обычный 22" xfId="654"/>
    <cellStyle name="Обычный 23" xfId="655"/>
    <cellStyle name="Обычный 24" xfId="656"/>
    <cellStyle name="Обычный 25" xfId="657"/>
    <cellStyle name="Обычный 26" xfId="658"/>
    <cellStyle name="Обычный 27" xfId="659"/>
    <cellStyle name="Обычный 28" xfId="660"/>
    <cellStyle name="Обычный 29" xfId="661"/>
    <cellStyle name="Обычный 3" xfId="1"/>
    <cellStyle name="Обычный 3 2" xfId="662"/>
    <cellStyle name="Обычный 3 2 2" xfId="663"/>
    <cellStyle name="Обычный 3 2 2 2" xfId="664"/>
    <cellStyle name="Обычный 3 21" xfId="665"/>
    <cellStyle name="Обычный 3 3" xfId="666"/>
    <cellStyle name="Обычный 3 4" xfId="667"/>
    <cellStyle name="Обычный 3 5" xfId="668"/>
    <cellStyle name="Обычный 3 6" xfId="669"/>
    <cellStyle name="Обычный 3_RZD_2009-2030_macromodel_090518" xfId="670"/>
    <cellStyle name="Обычный 30" xfId="671"/>
    <cellStyle name="Обычный 31" xfId="672"/>
    <cellStyle name="Обычный 4" xfId="673"/>
    <cellStyle name="Обычный 4 2" xfId="674"/>
    <cellStyle name="Обычный 4 2 2" xfId="675"/>
    <cellStyle name="Обычный 4 2 3" xfId="676"/>
    <cellStyle name="Обычный 4 2 4" xfId="677"/>
    <cellStyle name="Обычный 4 2 5" xfId="678"/>
    <cellStyle name="Обычный 4 2 6" xfId="679"/>
    <cellStyle name="Обычный 4 2_Т-НахВТО-газ-28.09.12" xfId="680"/>
    <cellStyle name="Обычный 4 3" xfId="681"/>
    <cellStyle name="Обычный 4 4" xfId="682"/>
    <cellStyle name="Обычный 4_ЦФ запрос2008-2009" xfId="683"/>
    <cellStyle name="Обычный 5" xfId="684"/>
    <cellStyle name="Обычный 5 2" xfId="685"/>
    <cellStyle name="Обычный 6" xfId="686"/>
    <cellStyle name="Обычный 6 10" xfId="687"/>
    <cellStyle name="Обычный 6 11" xfId="688"/>
    <cellStyle name="Обычный 6 2" xfId="689"/>
    <cellStyle name="Обычный 6 2 10" xfId="690"/>
    <cellStyle name="Обычный 6 2 11" xfId="691"/>
    <cellStyle name="Обычный 6 2 2" xfId="692"/>
    <cellStyle name="Обычный 6 2 2 10" xfId="4"/>
    <cellStyle name="Обычный 6 2 2 2" xfId="693"/>
    <cellStyle name="Обычный 6 2 2 2 2" xfId="694"/>
    <cellStyle name="Обычный 6 2 2 2 2 2" xfId="695"/>
    <cellStyle name="Обычный 6 2 2 2 2 2 2" xfId="696"/>
    <cellStyle name="Обычный 6 2 2 2 2 2 2 2" xfId="697"/>
    <cellStyle name="Обычный 6 2 2 2 2 2 2 3" xfId="698"/>
    <cellStyle name="Обычный 6 2 2 2 2 2 3" xfId="699"/>
    <cellStyle name="Обычный 6 2 2 2 2 2 3 2" xfId="700"/>
    <cellStyle name="Обычный 6 2 2 2 2 2 3 3" xfId="701"/>
    <cellStyle name="Обычный 6 2 2 2 2 2 4" xfId="702"/>
    <cellStyle name="Обычный 6 2 2 2 2 2 5" xfId="703"/>
    <cellStyle name="Обычный 6 2 2 2 2 3" xfId="704"/>
    <cellStyle name="Обычный 6 2 2 2 2 3 2" xfId="705"/>
    <cellStyle name="Обычный 6 2 2 2 2 3 3" xfId="706"/>
    <cellStyle name="Обычный 6 2 2 2 2 4" xfId="707"/>
    <cellStyle name="Обычный 6 2 2 2 2 4 2" xfId="708"/>
    <cellStyle name="Обычный 6 2 2 2 2 4 3" xfId="709"/>
    <cellStyle name="Обычный 6 2 2 2 2 5" xfId="710"/>
    <cellStyle name="Обычный 6 2 2 2 2 6" xfId="711"/>
    <cellStyle name="Обычный 6 2 2 2 3" xfId="712"/>
    <cellStyle name="Обычный 6 2 2 2 3 2" xfId="713"/>
    <cellStyle name="Обычный 6 2 2 2 3 2 2" xfId="714"/>
    <cellStyle name="Обычный 6 2 2 2 3 2 3" xfId="715"/>
    <cellStyle name="Обычный 6 2 2 2 3 3" xfId="716"/>
    <cellStyle name="Обычный 6 2 2 2 3 3 2" xfId="717"/>
    <cellStyle name="Обычный 6 2 2 2 3 3 3" xfId="718"/>
    <cellStyle name="Обычный 6 2 2 2 3 4" xfId="719"/>
    <cellStyle name="Обычный 6 2 2 2 3 5" xfId="720"/>
    <cellStyle name="Обычный 6 2 2 2 4" xfId="721"/>
    <cellStyle name="Обычный 6 2 2 2 4 2" xfId="722"/>
    <cellStyle name="Обычный 6 2 2 2 4 3" xfId="723"/>
    <cellStyle name="Обычный 6 2 2 2 5" xfId="724"/>
    <cellStyle name="Обычный 6 2 2 2 5 2" xfId="725"/>
    <cellStyle name="Обычный 6 2 2 2 5 3" xfId="726"/>
    <cellStyle name="Обычный 6 2 2 2 6" xfId="727"/>
    <cellStyle name="Обычный 6 2 2 2 7" xfId="728"/>
    <cellStyle name="Обычный 6 2 2 3" xfId="729"/>
    <cellStyle name="Обычный 6 2 2 3 2" xfId="730"/>
    <cellStyle name="Обычный 6 2 2 3 2 2" xfId="731"/>
    <cellStyle name="Обычный 6 2 2 3 2 2 2" xfId="732"/>
    <cellStyle name="Обычный 6 2 2 3 2 2 3" xfId="733"/>
    <cellStyle name="Обычный 6 2 2 3 2 3" xfId="734"/>
    <cellStyle name="Обычный 6 2 2 3 2 3 2" xfId="735"/>
    <cellStyle name="Обычный 6 2 2 3 2 3 3" xfId="736"/>
    <cellStyle name="Обычный 6 2 2 3 2 4" xfId="737"/>
    <cellStyle name="Обычный 6 2 2 3 2 5" xfId="738"/>
    <cellStyle name="Обычный 6 2 2 3 3" xfId="739"/>
    <cellStyle name="Обычный 6 2 2 3 3 2" xfId="740"/>
    <cellStyle name="Обычный 6 2 2 3 3 3" xfId="741"/>
    <cellStyle name="Обычный 6 2 2 3 4" xfId="742"/>
    <cellStyle name="Обычный 6 2 2 3 4 2" xfId="743"/>
    <cellStyle name="Обычный 6 2 2 3 4 3" xfId="744"/>
    <cellStyle name="Обычный 6 2 2 3 5" xfId="745"/>
    <cellStyle name="Обычный 6 2 2 3 6" xfId="746"/>
    <cellStyle name="Обычный 6 2 2 4" xfId="747"/>
    <cellStyle name="Обычный 6 2 2 4 2" xfId="748"/>
    <cellStyle name="Обычный 6 2 2 4 2 2" xfId="749"/>
    <cellStyle name="Обычный 6 2 2 4 2 2 2" xfId="750"/>
    <cellStyle name="Обычный 6 2 2 4 2 2 3" xfId="751"/>
    <cellStyle name="Обычный 6 2 2 4 2 3" xfId="752"/>
    <cellStyle name="Обычный 6 2 2 4 2 3 2" xfId="753"/>
    <cellStyle name="Обычный 6 2 2 4 2 3 3" xfId="754"/>
    <cellStyle name="Обычный 6 2 2 4 2 4" xfId="755"/>
    <cellStyle name="Обычный 6 2 2 4 2 5" xfId="756"/>
    <cellStyle name="Обычный 6 2 2 4 3" xfId="757"/>
    <cellStyle name="Обычный 6 2 2 4 3 2" xfId="758"/>
    <cellStyle name="Обычный 6 2 2 4 3 3" xfId="759"/>
    <cellStyle name="Обычный 6 2 2 4 4" xfId="760"/>
    <cellStyle name="Обычный 6 2 2 4 4 2" xfId="761"/>
    <cellStyle name="Обычный 6 2 2 4 4 3" xfId="762"/>
    <cellStyle name="Обычный 6 2 2 4 5" xfId="763"/>
    <cellStyle name="Обычный 6 2 2 4 6" xfId="764"/>
    <cellStyle name="Обычный 6 2 2 5" xfId="765"/>
    <cellStyle name="Обычный 6 2 2 5 2" xfId="766"/>
    <cellStyle name="Обычный 6 2 2 5 2 2" xfId="767"/>
    <cellStyle name="Обычный 6 2 2 5 2 3" xfId="768"/>
    <cellStyle name="Обычный 6 2 2 5 3" xfId="769"/>
    <cellStyle name="Обычный 6 2 2 5 3 2" xfId="770"/>
    <cellStyle name="Обычный 6 2 2 5 3 3" xfId="771"/>
    <cellStyle name="Обычный 6 2 2 5 4" xfId="772"/>
    <cellStyle name="Обычный 6 2 2 5 5" xfId="773"/>
    <cellStyle name="Обычный 6 2 2 6" xfId="774"/>
    <cellStyle name="Обычный 6 2 2 6 2" xfId="775"/>
    <cellStyle name="Обычный 6 2 2 6 3" xfId="776"/>
    <cellStyle name="Обычный 6 2 2 7" xfId="777"/>
    <cellStyle name="Обычный 6 2 2 7 2" xfId="778"/>
    <cellStyle name="Обычный 6 2 2 7 3" xfId="779"/>
    <cellStyle name="Обычный 6 2 2 8" xfId="780"/>
    <cellStyle name="Обычный 6 2 2 8 2" xfId="781"/>
    <cellStyle name="Обычный 6 2 2 8 3" xfId="782"/>
    <cellStyle name="Обычный 6 2 2 9" xfId="783"/>
    <cellStyle name="Обычный 6 2 3" xfId="784"/>
    <cellStyle name="Обычный 6 2 3 10" xfId="785"/>
    <cellStyle name="Обычный 6 2 3 2" xfId="786"/>
    <cellStyle name="Обычный 6 2 3 2 2" xfId="787"/>
    <cellStyle name="Обычный 6 2 3 2 2 2" xfId="788"/>
    <cellStyle name="Обычный 6 2 3 2 2 2 2" xfId="789"/>
    <cellStyle name="Обычный 6 2 3 2 2 2 2 2" xfId="790"/>
    <cellStyle name="Обычный 6 2 3 2 2 2 2 3" xfId="791"/>
    <cellStyle name="Обычный 6 2 3 2 2 2 3" xfId="792"/>
    <cellStyle name="Обычный 6 2 3 2 2 2 3 2" xfId="793"/>
    <cellStyle name="Обычный 6 2 3 2 2 2 3 3" xfId="794"/>
    <cellStyle name="Обычный 6 2 3 2 2 2 4" xfId="795"/>
    <cellStyle name="Обычный 6 2 3 2 2 2 5" xfId="796"/>
    <cellStyle name="Обычный 6 2 3 2 2 3" xfId="797"/>
    <cellStyle name="Обычный 6 2 3 2 2 3 2" xfId="798"/>
    <cellStyle name="Обычный 6 2 3 2 2 3 3" xfId="799"/>
    <cellStyle name="Обычный 6 2 3 2 2 4" xfId="800"/>
    <cellStyle name="Обычный 6 2 3 2 2 4 2" xfId="801"/>
    <cellStyle name="Обычный 6 2 3 2 2 4 3" xfId="802"/>
    <cellStyle name="Обычный 6 2 3 2 2 5" xfId="803"/>
    <cellStyle name="Обычный 6 2 3 2 2 6" xfId="804"/>
    <cellStyle name="Обычный 6 2 3 2 3" xfId="805"/>
    <cellStyle name="Обычный 6 2 3 2 3 2" xfId="806"/>
    <cellStyle name="Обычный 6 2 3 2 3 2 2" xfId="807"/>
    <cellStyle name="Обычный 6 2 3 2 3 2 3" xfId="808"/>
    <cellStyle name="Обычный 6 2 3 2 3 3" xfId="809"/>
    <cellStyle name="Обычный 6 2 3 2 3 3 2" xfId="810"/>
    <cellStyle name="Обычный 6 2 3 2 3 3 3" xfId="811"/>
    <cellStyle name="Обычный 6 2 3 2 3 4" xfId="812"/>
    <cellStyle name="Обычный 6 2 3 2 3 5" xfId="813"/>
    <cellStyle name="Обычный 6 2 3 2 4" xfId="814"/>
    <cellStyle name="Обычный 6 2 3 2 4 2" xfId="815"/>
    <cellStyle name="Обычный 6 2 3 2 4 3" xfId="816"/>
    <cellStyle name="Обычный 6 2 3 2 5" xfId="817"/>
    <cellStyle name="Обычный 6 2 3 2 5 2" xfId="818"/>
    <cellStyle name="Обычный 6 2 3 2 5 3" xfId="819"/>
    <cellStyle name="Обычный 6 2 3 2 6" xfId="820"/>
    <cellStyle name="Обычный 6 2 3 2 7" xfId="821"/>
    <cellStyle name="Обычный 6 2 3 3" xfId="822"/>
    <cellStyle name="Обычный 6 2 3 3 2" xfId="823"/>
    <cellStyle name="Обычный 6 2 3 3 2 2" xfId="824"/>
    <cellStyle name="Обычный 6 2 3 3 2 2 2" xfId="825"/>
    <cellStyle name="Обычный 6 2 3 3 2 2 3" xfId="826"/>
    <cellStyle name="Обычный 6 2 3 3 2 3" xfId="827"/>
    <cellStyle name="Обычный 6 2 3 3 2 3 2" xfId="828"/>
    <cellStyle name="Обычный 6 2 3 3 2 3 3" xfId="829"/>
    <cellStyle name="Обычный 6 2 3 3 2 4" xfId="830"/>
    <cellStyle name="Обычный 6 2 3 3 2 5" xfId="831"/>
    <cellStyle name="Обычный 6 2 3 3 3" xfId="832"/>
    <cellStyle name="Обычный 6 2 3 3 3 2" xfId="833"/>
    <cellStyle name="Обычный 6 2 3 3 3 3" xfId="834"/>
    <cellStyle name="Обычный 6 2 3 3 4" xfId="835"/>
    <cellStyle name="Обычный 6 2 3 3 4 2" xfId="836"/>
    <cellStyle name="Обычный 6 2 3 3 4 3" xfId="837"/>
    <cellStyle name="Обычный 6 2 3 3 5" xfId="838"/>
    <cellStyle name="Обычный 6 2 3 3 6" xfId="839"/>
    <cellStyle name="Обычный 6 2 3 4" xfId="840"/>
    <cellStyle name="Обычный 6 2 3 4 2" xfId="841"/>
    <cellStyle name="Обычный 6 2 3 4 2 2" xfId="842"/>
    <cellStyle name="Обычный 6 2 3 4 2 2 2" xfId="843"/>
    <cellStyle name="Обычный 6 2 3 4 2 2 3" xfId="844"/>
    <cellStyle name="Обычный 6 2 3 4 2 3" xfId="845"/>
    <cellStyle name="Обычный 6 2 3 4 2 3 2" xfId="846"/>
    <cellStyle name="Обычный 6 2 3 4 2 3 3" xfId="847"/>
    <cellStyle name="Обычный 6 2 3 4 2 4" xfId="848"/>
    <cellStyle name="Обычный 6 2 3 4 2 5" xfId="849"/>
    <cellStyle name="Обычный 6 2 3 4 3" xfId="850"/>
    <cellStyle name="Обычный 6 2 3 4 3 2" xfId="851"/>
    <cellStyle name="Обычный 6 2 3 4 3 3" xfId="852"/>
    <cellStyle name="Обычный 6 2 3 4 4" xfId="853"/>
    <cellStyle name="Обычный 6 2 3 4 4 2" xfId="854"/>
    <cellStyle name="Обычный 6 2 3 4 4 3" xfId="855"/>
    <cellStyle name="Обычный 6 2 3 4 5" xfId="856"/>
    <cellStyle name="Обычный 6 2 3 4 6" xfId="857"/>
    <cellStyle name="Обычный 6 2 3 5" xfId="858"/>
    <cellStyle name="Обычный 6 2 3 5 2" xfId="859"/>
    <cellStyle name="Обычный 6 2 3 5 2 2" xfId="860"/>
    <cellStyle name="Обычный 6 2 3 5 2 3" xfId="861"/>
    <cellStyle name="Обычный 6 2 3 5 3" xfId="862"/>
    <cellStyle name="Обычный 6 2 3 5 3 2" xfId="863"/>
    <cellStyle name="Обычный 6 2 3 5 3 3" xfId="864"/>
    <cellStyle name="Обычный 6 2 3 5 4" xfId="865"/>
    <cellStyle name="Обычный 6 2 3 5 5" xfId="866"/>
    <cellStyle name="Обычный 6 2 3 6" xfId="867"/>
    <cellStyle name="Обычный 6 2 3 6 2" xfId="868"/>
    <cellStyle name="Обычный 6 2 3 6 3" xfId="869"/>
    <cellStyle name="Обычный 6 2 3 7" xfId="870"/>
    <cellStyle name="Обычный 6 2 3 7 2" xfId="871"/>
    <cellStyle name="Обычный 6 2 3 7 3" xfId="872"/>
    <cellStyle name="Обычный 6 2 3 8" xfId="873"/>
    <cellStyle name="Обычный 6 2 3 8 2" xfId="874"/>
    <cellStyle name="Обычный 6 2 3 8 3" xfId="875"/>
    <cellStyle name="Обычный 6 2 3 9" xfId="876"/>
    <cellStyle name="Обычный 6 2 4" xfId="877"/>
    <cellStyle name="Обычный 6 2 4 2" xfId="878"/>
    <cellStyle name="Обычный 6 2 4 2 2" xfId="879"/>
    <cellStyle name="Обычный 6 2 4 2 2 2" xfId="880"/>
    <cellStyle name="Обычный 6 2 4 2 2 3" xfId="881"/>
    <cellStyle name="Обычный 6 2 4 2 3" xfId="882"/>
    <cellStyle name="Обычный 6 2 4 2 3 2" xfId="883"/>
    <cellStyle name="Обычный 6 2 4 2 3 3" xfId="884"/>
    <cellStyle name="Обычный 6 2 4 2 4" xfId="885"/>
    <cellStyle name="Обычный 6 2 4 2 5" xfId="886"/>
    <cellStyle name="Обычный 6 2 4 3" xfId="887"/>
    <cellStyle name="Обычный 6 2 4 3 2" xfId="888"/>
    <cellStyle name="Обычный 6 2 4 3 3" xfId="889"/>
    <cellStyle name="Обычный 6 2 4 4" xfId="890"/>
    <cellStyle name="Обычный 6 2 4 4 2" xfId="891"/>
    <cellStyle name="Обычный 6 2 4 4 3" xfId="892"/>
    <cellStyle name="Обычный 6 2 4 5" xfId="893"/>
    <cellStyle name="Обычный 6 2 4 6" xfId="894"/>
    <cellStyle name="Обычный 6 2 5" xfId="895"/>
    <cellStyle name="Обычный 6 2 5 2" xfId="896"/>
    <cellStyle name="Обычный 6 2 5 2 2" xfId="897"/>
    <cellStyle name="Обычный 6 2 5 2 2 2" xfId="898"/>
    <cellStyle name="Обычный 6 2 5 2 2 3" xfId="899"/>
    <cellStyle name="Обычный 6 2 5 2 3" xfId="900"/>
    <cellStyle name="Обычный 6 2 5 2 3 2" xfId="901"/>
    <cellStyle name="Обычный 6 2 5 2 3 3" xfId="902"/>
    <cellStyle name="Обычный 6 2 5 2 4" xfId="903"/>
    <cellStyle name="Обычный 6 2 5 2 5" xfId="904"/>
    <cellStyle name="Обычный 6 2 5 3" xfId="905"/>
    <cellStyle name="Обычный 6 2 5 3 2" xfId="906"/>
    <cellStyle name="Обычный 6 2 5 3 3" xfId="907"/>
    <cellStyle name="Обычный 6 2 5 4" xfId="908"/>
    <cellStyle name="Обычный 6 2 5 4 2" xfId="909"/>
    <cellStyle name="Обычный 6 2 5 4 3" xfId="910"/>
    <cellStyle name="Обычный 6 2 5 5" xfId="911"/>
    <cellStyle name="Обычный 6 2 5 6" xfId="912"/>
    <cellStyle name="Обычный 6 2 6" xfId="913"/>
    <cellStyle name="Обычный 6 2 6 2" xfId="914"/>
    <cellStyle name="Обычный 6 2 6 2 2" xfId="915"/>
    <cellStyle name="Обычный 6 2 6 2 3" xfId="916"/>
    <cellStyle name="Обычный 6 2 6 3" xfId="917"/>
    <cellStyle name="Обычный 6 2 6 3 2" xfId="918"/>
    <cellStyle name="Обычный 6 2 6 3 3" xfId="919"/>
    <cellStyle name="Обычный 6 2 6 4" xfId="920"/>
    <cellStyle name="Обычный 6 2 6 5" xfId="921"/>
    <cellStyle name="Обычный 6 2 7" xfId="922"/>
    <cellStyle name="Обычный 6 2 7 2" xfId="923"/>
    <cellStyle name="Обычный 6 2 7 3" xfId="924"/>
    <cellStyle name="Обычный 6 2 8" xfId="925"/>
    <cellStyle name="Обычный 6 2 8 2" xfId="926"/>
    <cellStyle name="Обычный 6 2 8 3" xfId="927"/>
    <cellStyle name="Обычный 6 2 9" xfId="928"/>
    <cellStyle name="Обычный 6 2 9 2" xfId="929"/>
    <cellStyle name="Обычный 6 2 9 3" xfId="930"/>
    <cellStyle name="Обычный 6 3" xfId="931"/>
    <cellStyle name="Обычный 6 3 2" xfId="932"/>
    <cellStyle name="Обычный 6 3 2 2" xfId="933"/>
    <cellStyle name="Обычный 6 3 2 2 2" xfId="934"/>
    <cellStyle name="Обычный 6 3 2 2 3" xfId="935"/>
    <cellStyle name="Обычный 6 3 2 3" xfId="936"/>
    <cellStyle name="Обычный 6 3 2 3 2" xfId="937"/>
    <cellStyle name="Обычный 6 3 2 3 3" xfId="938"/>
    <cellStyle name="Обычный 6 3 2 4" xfId="939"/>
    <cellStyle name="Обычный 6 3 2 5" xfId="940"/>
    <cellStyle name="Обычный 6 3 3" xfId="941"/>
    <cellStyle name="Обычный 6 3 3 2" xfId="942"/>
    <cellStyle name="Обычный 6 3 3 3" xfId="943"/>
    <cellStyle name="Обычный 6 3 4" xfId="944"/>
    <cellStyle name="Обычный 6 3 4 2" xfId="945"/>
    <cellStyle name="Обычный 6 3 4 3" xfId="946"/>
    <cellStyle name="Обычный 6 3 5" xfId="947"/>
    <cellStyle name="Обычный 6 3 6" xfId="948"/>
    <cellStyle name="Обычный 6 4" xfId="949"/>
    <cellStyle name="Обычный 6 4 2" xfId="950"/>
    <cellStyle name="Обычный 6 4 2 2" xfId="951"/>
    <cellStyle name="Обычный 6 4 2 2 2" xfId="952"/>
    <cellStyle name="Обычный 6 4 2 2 3" xfId="953"/>
    <cellStyle name="Обычный 6 4 2 3" xfId="954"/>
    <cellStyle name="Обычный 6 4 2 3 2" xfId="955"/>
    <cellStyle name="Обычный 6 4 2 3 3" xfId="956"/>
    <cellStyle name="Обычный 6 4 2 4" xfId="957"/>
    <cellStyle name="Обычный 6 4 2 5" xfId="958"/>
    <cellStyle name="Обычный 6 4 3" xfId="959"/>
    <cellStyle name="Обычный 6 4 3 2" xfId="960"/>
    <cellStyle name="Обычный 6 4 3 3" xfId="961"/>
    <cellStyle name="Обычный 6 4 4" xfId="962"/>
    <cellStyle name="Обычный 6 4 4 2" xfId="963"/>
    <cellStyle name="Обычный 6 4 4 3" xfId="964"/>
    <cellStyle name="Обычный 6 4 5" xfId="965"/>
    <cellStyle name="Обычный 6 4 6" xfId="966"/>
    <cellStyle name="Обычный 6 5" xfId="967"/>
    <cellStyle name="Обычный 6 5 2" xfId="968"/>
    <cellStyle name="Обычный 6 5 2 2" xfId="969"/>
    <cellStyle name="Обычный 6 5 2 3" xfId="970"/>
    <cellStyle name="Обычный 6 5 3" xfId="971"/>
    <cellStyle name="Обычный 6 5 3 2" xfId="972"/>
    <cellStyle name="Обычный 6 5 3 3" xfId="973"/>
    <cellStyle name="Обычный 6 5 4" xfId="974"/>
    <cellStyle name="Обычный 6 5 5" xfId="975"/>
    <cellStyle name="Обычный 6 6" xfId="976"/>
    <cellStyle name="Обычный 6 6 2" xfId="977"/>
    <cellStyle name="Обычный 6 6 3" xfId="978"/>
    <cellStyle name="Обычный 6 7" xfId="979"/>
    <cellStyle name="Обычный 6 7 2" xfId="980"/>
    <cellStyle name="Обычный 6 7 3" xfId="981"/>
    <cellStyle name="Обычный 6 8" xfId="982"/>
    <cellStyle name="Обычный 6 8 2" xfId="983"/>
    <cellStyle name="Обычный 6 8 3" xfId="984"/>
    <cellStyle name="Обычный 6 9" xfId="985"/>
    <cellStyle name="Обычный 7" xfId="3"/>
    <cellStyle name="Обычный 7 2" xfId="986"/>
    <cellStyle name="Обычный 7 2 2" xfId="987"/>
    <cellStyle name="Обычный 7 2 2 2" xfId="988"/>
    <cellStyle name="Обычный 7 2 2 2 2" xfId="989"/>
    <cellStyle name="Обычный 7 2 2 2 2 2" xfId="990"/>
    <cellStyle name="Обычный 7 2 2 2 2 3" xfId="991"/>
    <cellStyle name="Обычный 7 2 2 2 3" xfId="992"/>
    <cellStyle name="Обычный 7 2 2 2 3 2" xfId="993"/>
    <cellStyle name="Обычный 7 2 2 2 3 3" xfId="994"/>
    <cellStyle name="Обычный 7 2 2 2 4" xfId="995"/>
    <cellStyle name="Обычный 7 2 2 2 5" xfId="996"/>
    <cellStyle name="Обычный 7 2 2 3" xfId="997"/>
    <cellStyle name="Обычный 7 2 2 3 2" xfId="998"/>
    <cellStyle name="Обычный 7 2 2 3 3" xfId="999"/>
    <cellStyle name="Обычный 7 2 2 4" xfId="1000"/>
    <cellStyle name="Обычный 7 2 2 4 2" xfId="1001"/>
    <cellStyle name="Обычный 7 2 2 4 3" xfId="1002"/>
    <cellStyle name="Обычный 7 2 2 5" xfId="1003"/>
    <cellStyle name="Обычный 7 2 2 6" xfId="1004"/>
    <cellStyle name="Обычный 7 2 3" xfId="1005"/>
    <cellStyle name="Обычный 7 2 3 2" xfId="1006"/>
    <cellStyle name="Обычный 7 2 3 2 2" xfId="1007"/>
    <cellStyle name="Обычный 7 2 3 2 2 2" xfId="1008"/>
    <cellStyle name="Обычный 7 2 3 2 2 3" xfId="1009"/>
    <cellStyle name="Обычный 7 2 3 2 3" xfId="1010"/>
    <cellStyle name="Обычный 7 2 3 2 3 2" xfId="1011"/>
    <cellStyle name="Обычный 7 2 3 2 3 3" xfId="1012"/>
    <cellStyle name="Обычный 7 2 3 2 4" xfId="1013"/>
    <cellStyle name="Обычный 7 2 3 2 5" xfId="1014"/>
    <cellStyle name="Обычный 7 2 3 3" xfId="1015"/>
    <cellStyle name="Обычный 7 2 3 3 2" xfId="1016"/>
    <cellStyle name="Обычный 7 2 3 3 3" xfId="1017"/>
    <cellStyle name="Обычный 7 2 3 4" xfId="1018"/>
    <cellStyle name="Обычный 7 2 3 4 2" xfId="1019"/>
    <cellStyle name="Обычный 7 2 3 4 3" xfId="1020"/>
    <cellStyle name="Обычный 7 2 3 5" xfId="1021"/>
    <cellStyle name="Обычный 7 2 3 6" xfId="1022"/>
    <cellStyle name="Обычный 7 2 4" xfId="1023"/>
    <cellStyle name="Обычный 7 2 4 2" xfId="1024"/>
    <cellStyle name="Обычный 7 2 4 2 2" xfId="1025"/>
    <cellStyle name="Обычный 7 2 4 2 3" xfId="1026"/>
    <cellStyle name="Обычный 7 2 4 3" xfId="1027"/>
    <cellStyle name="Обычный 7 2 4 3 2" xfId="1028"/>
    <cellStyle name="Обычный 7 2 4 3 3" xfId="1029"/>
    <cellStyle name="Обычный 7 2 4 4" xfId="1030"/>
    <cellStyle name="Обычный 7 2 4 5" xfId="1031"/>
    <cellStyle name="Обычный 7 2 5" xfId="1032"/>
    <cellStyle name="Обычный 7 2 5 2" xfId="1033"/>
    <cellStyle name="Обычный 7 2 5 3" xfId="1034"/>
    <cellStyle name="Обычный 7 2 6" xfId="1035"/>
    <cellStyle name="Обычный 7 2 6 2" xfId="1036"/>
    <cellStyle name="Обычный 7 2 6 3" xfId="1037"/>
    <cellStyle name="Обычный 7 2 7" xfId="1038"/>
    <cellStyle name="Обычный 7 2 7 2" xfId="1039"/>
    <cellStyle name="Обычный 7 2 7 3" xfId="1040"/>
    <cellStyle name="Обычный 7 2 8" xfId="1041"/>
    <cellStyle name="Обычный 7 2 9" xfId="1042"/>
    <cellStyle name="Обычный 7 3" xfId="1043"/>
    <cellStyle name="Обычный 8" xfId="1044"/>
    <cellStyle name="Обычный 8 2" xfId="1045"/>
    <cellStyle name="Обычный 9" xfId="1046"/>
    <cellStyle name="Обычный 9 2" xfId="1047"/>
    <cellStyle name="Обычный 9 2 2" xfId="1048"/>
    <cellStyle name="Обычный 9 2 2 2" xfId="1049"/>
    <cellStyle name="Обычный 9 2 2 2 2" xfId="1050"/>
    <cellStyle name="Обычный 9 2 2 2 3" xfId="1051"/>
    <cellStyle name="Обычный 9 2 2 3" xfId="1052"/>
    <cellStyle name="Обычный 9 2 2 3 2" xfId="1053"/>
    <cellStyle name="Обычный 9 2 2 3 3" xfId="1054"/>
    <cellStyle name="Обычный 9 2 2 4" xfId="1055"/>
    <cellStyle name="Обычный 9 2 2 4 2" xfId="1056"/>
    <cellStyle name="Обычный 9 2 2 4 3" xfId="1057"/>
    <cellStyle name="Обычный 9 2 2 5" xfId="1058"/>
    <cellStyle name="Обычный 9 2 2 6" xfId="1059"/>
    <cellStyle name="Обычный 9 2 3" xfId="1060"/>
    <cellStyle name="Обычный 9 2 3 2" xfId="1061"/>
    <cellStyle name="Обычный 9 2 3 3" xfId="1062"/>
    <cellStyle name="Обычный 9 2 4" xfId="1063"/>
    <cellStyle name="Обычный 9 2 4 2" xfId="1064"/>
    <cellStyle name="Обычный 9 2 4 3" xfId="1065"/>
    <cellStyle name="Обычный 9 2 5" xfId="1066"/>
    <cellStyle name="Обычный 9 2 6" xfId="1067"/>
    <cellStyle name="Обычный 9 3" xfId="1068"/>
    <cellStyle name="Обычный 9 3 2" xfId="1069"/>
    <cellStyle name="Обычный 9 3 2 2" xfId="1070"/>
    <cellStyle name="Обычный 9 3 2 3" xfId="1071"/>
    <cellStyle name="Обычный 9 3 3" xfId="1072"/>
    <cellStyle name="Обычный 9 3 3 2" xfId="1073"/>
    <cellStyle name="Обычный 9 3 3 3" xfId="1074"/>
    <cellStyle name="Обычный 9 3 4" xfId="1075"/>
    <cellStyle name="Обычный 9 3 4 2" xfId="1076"/>
    <cellStyle name="Обычный 9 3 4 3" xfId="1077"/>
    <cellStyle name="Обычный 9 3 5" xfId="1078"/>
    <cellStyle name="Обычный 9 3 6" xfId="1079"/>
    <cellStyle name="Обычный 9 4" xfId="1080"/>
    <cellStyle name="Обычный 9 4 2" xfId="1081"/>
    <cellStyle name="Обычный 9 4 3" xfId="1082"/>
    <cellStyle name="Обычный 9 5" xfId="1083"/>
    <cellStyle name="Обычный 9 5 2" xfId="1084"/>
    <cellStyle name="Обычный 9 5 3" xfId="1085"/>
    <cellStyle name="Обычный 9 6" xfId="1086"/>
    <cellStyle name="Обычный 9 7" xfId="1087"/>
    <cellStyle name="Обычный 9 8" xfId="1088"/>
    <cellStyle name="Плохой 2" xfId="1089"/>
    <cellStyle name="Пояснение 2" xfId="1090"/>
    <cellStyle name="Примечание 2" xfId="1091"/>
    <cellStyle name="Примечание 3" xfId="1092"/>
    <cellStyle name="Процентный 10" xfId="1093"/>
    <cellStyle name="Процентный 11" xfId="1094"/>
    <cellStyle name="Процентный 12" xfId="1095"/>
    <cellStyle name="Процентный 13" xfId="1096"/>
    <cellStyle name="Процентный 14" xfId="1097"/>
    <cellStyle name="Процентный 2" xfId="1098"/>
    <cellStyle name="Процентный 2 2" xfId="1099"/>
    <cellStyle name="Процентный 2 2 2" xfId="1100"/>
    <cellStyle name="Процентный 2 3" xfId="1101"/>
    <cellStyle name="Процентный 3" xfId="1102"/>
    <cellStyle name="Процентный 3 2" xfId="1103"/>
    <cellStyle name="Процентный 4" xfId="1104"/>
    <cellStyle name="Процентный 5" xfId="1105"/>
    <cellStyle name="Процентный 6" xfId="1106"/>
    <cellStyle name="Процентный 7" xfId="1107"/>
    <cellStyle name="Процентный 8" xfId="1108"/>
    <cellStyle name="Процентный 9" xfId="1109"/>
    <cellStyle name="Сверхулин" xfId="1110"/>
    <cellStyle name="Связанная ячейка 2" xfId="1111"/>
    <cellStyle name="Стиль 1" xfId="1112"/>
    <cellStyle name="Стиль 1 2" xfId="1113"/>
    <cellStyle name="Стиль 1 3" xfId="1114"/>
    <cellStyle name="Стиль 1 4" xfId="1115"/>
    <cellStyle name="Стиль 1 5" xfId="1116"/>
    <cellStyle name="Стиль 1 6" xfId="1117"/>
    <cellStyle name="Стиль 1 7" xfId="1118"/>
    <cellStyle name="Стиль 1_Книга2" xfId="1119"/>
    <cellStyle name="ТаблицаТекст" xfId="1120"/>
    <cellStyle name="Текст предупреждения 2" xfId="1121"/>
    <cellStyle name="Тысячи [0]_Chart1 (Sales &amp; Costs)" xfId="1122"/>
    <cellStyle name="Тысячи_Chart1 (Sales &amp; Costs)" xfId="1123"/>
    <cellStyle name="Финансовый 10" xfId="1124"/>
    <cellStyle name="Финансовый 11" xfId="1125"/>
    <cellStyle name="Финансовый 12" xfId="1126"/>
    <cellStyle name="Финансовый 13" xfId="1127"/>
    <cellStyle name="Финансовый 14" xfId="1128"/>
    <cellStyle name="Финансовый 15" xfId="1129"/>
    <cellStyle name="Финансовый 16" xfId="1130"/>
    <cellStyle name="Финансовый 17" xfId="1131"/>
    <cellStyle name="Финансовый 2" xfId="1132"/>
    <cellStyle name="Финансовый 2 10" xfId="1133"/>
    <cellStyle name="Финансовый 2 11" xfId="1134"/>
    <cellStyle name="Финансовый 2 12" xfId="1135"/>
    <cellStyle name="Финансовый 2 13" xfId="1136"/>
    <cellStyle name="Финансовый 2 2" xfId="1137"/>
    <cellStyle name="Финансовый 2 2 2" xfId="1138"/>
    <cellStyle name="Финансовый 2 2 2 2" xfId="1139"/>
    <cellStyle name="Финансовый 2 2 2 2 2" xfId="1140"/>
    <cellStyle name="Финансовый 2 2 2 2 3" xfId="1141"/>
    <cellStyle name="Финансовый 2 2 2 2 4" xfId="1142"/>
    <cellStyle name="Финансовый 2 2 2 3" xfId="1143"/>
    <cellStyle name="Финансовый 2 2 2 3 2" xfId="1144"/>
    <cellStyle name="Финансовый 2 2 2 3 3" xfId="1145"/>
    <cellStyle name="Финансовый 2 2 2 4" xfId="1146"/>
    <cellStyle name="Финансовый 2 2 2 5" xfId="1147"/>
    <cellStyle name="Финансовый 2 2 3" xfId="1148"/>
    <cellStyle name="Финансовый 2 2 3 2" xfId="1149"/>
    <cellStyle name="Финансовый 2 2 3 3" xfId="1150"/>
    <cellStyle name="Финансовый 2 2 4" xfId="1151"/>
    <cellStyle name="Финансовый 2 2 4 2" xfId="1152"/>
    <cellStyle name="Финансовый 2 2 4 3" xfId="1153"/>
    <cellStyle name="Финансовый 2 2 5" xfId="1154"/>
    <cellStyle name="Финансовый 2 2 6" xfId="1155"/>
    <cellStyle name="Финансовый 2 2 7" xfId="1156"/>
    <cellStyle name="Финансовый 2 3" xfId="1157"/>
    <cellStyle name="Финансовый 2 3 2" xfId="1158"/>
    <cellStyle name="Финансовый 2 3 2 2" xfId="1159"/>
    <cellStyle name="Финансовый 2 3 2 2 2" xfId="1160"/>
    <cellStyle name="Финансовый 2 3 2 2 3" xfId="1161"/>
    <cellStyle name="Финансовый 2 3 2 3" xfId="1162"/>
    <cellStyle name="Финансовый 2 3 2 3 2" xfId="1163"/>
    <cellStyle name="Финансовый 2 3 2 3 3" xfId="1164"/>
    <cellStyle name="Финансовый 2 3 2 4" xfId="1165"/>
    <cellStyle name="Финансовый 2 3 2 5" xfId="1166"/>
    <cellStyle name="Финансовый 2 3 3" xfId="1167"/>
    <cellStyle name="Финансовый 2 3 3 2" xfId="1168"/>
    <cellStyle name="Финансовый 2 3 3 3" xfId="1169"/>
    <cellStyle name="Финансовый 2 3 4" xfId="1170"/>
    <cellStyle name="Финансовый 2 3 4 2" xfId="1171"/>
    <cellStyle name="Финансовый 2 3 4 3" xfId="1172"/>
    <cellStyle name="Финансовый 2 3 5" xfId="1173"/>
    <cellStyle name="Финансовый 2 3 6" xfId="1174"/>
    <cellStyle name="Финансовый 2 3 7" xfId="1175"/>
    <cellStyle name="Финансовый 2 4" xfId="1176"/>
    <cellStyle name="Финансовый 2 4 2" xfId="1177"/>
    <cellStyle name="Финансовый 2 4 2 2" xfId="1178"/>
    <cellStyle name="Финансовый 2 4 2 3" xfId="1179"/>
    <cellStyle name="Финансовый 2 4 3" xfId="1180"/>
    <cellStyle name="Финансовый 2 4 3 2" xfId="1181"/>
    <cellStyle name="Финансовый 2 4 3 3" xfId="1182"/>
    <cellStyle name="Финансовый 2 4 4" xfId="1183"/>
    <cellStyle name="Финансовый 2 4 5" xfId="1184"/>
    <cellStyle name="Финансовый 2 4 6" xfId="1185"/>
    <cellStyle name="Финансовый 2 5" xfId="1186"/>
    <cellStyle name="Финансовый 2 5 2" xfId="1187"/>
    <cellStyle name="Финансовый 2 5 3" xfId="1188"/>
    <cellStyle name="Финансовый 2 5 4" xfId="1189"/>
    <cellStyle name="Финансовый 2 6" xfId="1190"/>
    <cellStyle name="Финансовый 2 6 2" xfId="1191"/>
    <cellStyle name="Финансовый 2 6 3" xfId="1192"/>
    <cellStyle name="Финансовый 2 6 4" xfId="1193"/>
    <cellStyle name="Финансовый 2 7" xfId="1194"/>
    <cellStyle name="Финансовый 2 7 2" xfId="1195"/>
    <cellStyle name="Финансовый 2 7 3" xfId="1196"/>
    <cellStyle name="Финансовый 2 7 4" xfId="1197"/>
    <cellStyle name="Финансовый 2 8" xfId="1198"/>
    <cellStyle name="Финансовый 2 9" xfId="1199"/>
    <cellStyle name="Финансовый 3" xfId="1200"/>
    <cellStyle name="Финансовый 3 10" xfId="1201"/>
    <cellStyle name="Финансовый 3 2" xfId="1202"/>
    <cellStyle name="Финансовый 3 2 2" xfId="1203"/>
    <cellStyle name="Финансовый 3 2 2 2" xfId="1204"/>
    <cellStyle name="Финансовый 3 2 2 2 2" xfId="1205"/>
    <cellStyle name="Финансовый 3 2 2 2 3" xfId="1206"/>
    <cellStyle name="Финансовый 3 2 2 3" xfId="1207"/>
    <cellStyle name="Финансовый 3 2 2 3 2" xfId="1208"/>
    <cellStyle name="Финансовый 3 2 2 3 3" xfId="1209"/>
    <cellStyle name="Финансовый 3 2 2 4" xfId="1210"/>
    <cellStyle name="Финансовый 3 2 2 5" xfId="1211"/>
    <cellStyle name="Финансовый 3 2 3" xfId="1212"/>
    <cellStyle name="Финансовый 3 2 3 2" xfId="1213"/>
    <cellStyle name="Финансовый 3 2 3 3" xfId="1214"/>
    <cellStyle name="Финансовый 3 2 4" xfId="1215"/>
    <cellStyle name="Финансовый 3 2 4 2" xfId="1216"/>
    <cellStyle name="Финансовый 3 2 4 3" xfId="1217"/>
    <cellStyle name="Финансовый 3 2 5" xfId="1218"/>
    <cellStyle name="Финансовый 3 2 6" xfId="1219"/>
    <cellStyle name="Финансовый 3 3" xfId="1220"/>
    <cellStyle name="Финансовый 3 3 2" xfId="1221"/>
    <cellStyle name="Финансовый 3 3 2 2" xfId="1222"/>
    <cellStyle name="Финансовый 3 3 2 2 2" xfId="1223"/>
    <cellStyle name="Финансовый 3 3 2 2 3" xfId="1224"/>
    <cellStyle name="Финансовый 3 3 2 3" xfId="1225"/>
    <cellStyle name="Финансовый 3 3 2 3 2" xfId="1226"/>
    <cellStyle name="Финансовый 3 3 2 3 3" xfId="1227"/>
    <cellStyle name="Финансовый 3 3 2 4" xfId="1228"/>
    <cellStyle name="Финансовый 3 3 2 5" xfId="1229"/>
    <cellStyle name="Финансовый 3 3 3" xfId="1230"/>
    <cellStyle name="Финансовый 3 3 3 2" xfId="1231"/>
    <cellStyle name="Финансовый 3 3 3 3" xfId="1232"/>
    <cellStyle name="Финансовый 3 3 4" xfId="1233"/>
    <cellStyle name="Финансовый 3 3 4 2" xfId="1234"/>
    <cellStyle name="Финансовый 3 3 4 3" xfId="1235"/>
    <cellStyle name="Финансовый 3 3 5" xfId="1236"/>
    <cellStyle name="Финансовый 3 3 6" xfId="1237"/>
    <cellStyle name="Финансовый 3 4" xfId="1238"/>
    <cellStyle name="Финансовый 3 4 2" xfId="1239"/>
    <cellStyle name="Финансовый 3 4 2 2" xfId="1240"/>
    <cellStyle name="Финансовый 3 4 2 3" xfId="1241"/>
    <cellStyle name="Финансовый 3 4 3" xfId="1242"/>
    <cellStyle name="Финансовый 3 4 3 2" xfId="1243"/>
    <cellStyle name="Финансовый 3 4 3 3" xfId="1244"/>
    <cellStyle name="Финансовый 3 4 4" xfId="1245"/>
    <cellStyle name="Финансовый 3 4 5" xfId="1246"/>
    <cellStyle name="Финансовый 3 5" xfId="1247"/>
    <cellStyle name="Финансовый 3 5 2" xfId="1248"/>
    <cellStyle name="Финансовый 3 5 3" xfId="1249"/>
    <cellStyle name="Финансовый 3 6" xfId="1250"/>
    <cellStyle name="Финансовый 3 6 2" xfId="1251"/>
    <cellStyle name="Финансовый 3 6 3" xfId="1252"/>
    <cellStyle name="Финансовый 3 7" xfId="1253"/>
    <cellStyle name="Финансовый 3 7 2" xfId="1254"/>
    <cellStyle name="Финансовый 3 7 3" xfId="1255"/>
    <cellStyle name="Финансовый 3 8" xfId="1256"/>
    <cellStyle name="Финансовый 3 9" xfId="1257"/>
    <cellStyle name="Финансовый 4" xfId="1258"/>
    <cellStyle name="Финансовый 5" xfId="1259"/>
    <cellStyle name="Финансовый 6" xfId="1260"/>
    <cellStyle name="Финансовый 7" xfId="1261"/>
    <cellStyle name="Финансовый 8" xfId="1262"/>
    <cellStyle name="Финансовый 9" xfId="1263"/>
    <cellStyle name="Хороший 2" xfId="126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17">
          <cell r="BU417">
            <v>647.67275000000006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A11" sqref="A11:Q11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25" style="10" customWidth="1"/>
    <col min="11" max="11" width="13" customWidth="1"/>
    <col min="12" max="12" width="22" customWidth="1"/>
    <col min="13" max="13" width="13" customWidth="1"/>
    <col min="14" max="14" width="10" customWidth="1"/>
    <col min="15" max="15" width="13" customWidth="1"/>
    <col min="16" max="16" width="16" customWidth="1"/>
    <col min="17" max="17" width="14" customWidth="1"/>
    <col min="18" max="18" width="8.375" customWidth="1"/>
    <col min="19" max="19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9"/>
      <c r="K1" s="2"/>
      <c r="L1" s="2"/>
      <c r="M1" s="2"/>
      <c r="N1" s="2"/>
      <c r="O1" s="2"/>
      <c r="P1" s="115" t="s">
        <v>0</v>
      </c>
      <c r="Q1" s="115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9"/>
      <c r="K2" s="2"/>
      <c r="L2" s="2"/>
      <c r="M2" s="2"/>
      <c r="N2" s="2"/>
      <c r="O2" s="2"/>
      <c r="P2" s="115" t="s">
        <v>1</v>
      </c>
      <c r="Q2" s="115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9"/>
      <c r="K3" s="2"/>
      <c r="L3" s="2"/>
      <c r="M3" s="2"/>
      <c r="N3" s="2"/>
      <c r="O3" s="2"/>
      <c r="P3" s="115" t="s">
        <v>2</v>
      </c>
      <c r="Q3" s="115"/>
    </row>
    <row r="4" spans="1:17" x14ac:dyDescent="0.2">
      <c r="A4" s="116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6" spans="1:17" x14ac:dyDescent="0.2">
      <c r="A6" s="112" t="s">
        <v>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1:17" x14ac:dyDescent="0.2">
      <c r="A7" s="109" t="s">
        <v>5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1:17" x14ac:dyDescent="0.2">
      <c r="A8" s="112" t="s">
        <v>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</row>
    <row r="9" spans="1:17" ht="14.25" customHeight="1" x14ac:dyDescent="0.2">
      <c r="A9" s="111" t="s">
        <v>60</v>
      </c>
      <c r="B9" s="111"/>
      <c r="C9" s="111"/>
      <c r="D9" s="114" t="s">
        <v>59</v>
      </c>
      <c r="E9" s="114"/>
      <c r="F9" s="114"/>
      <c r="G9" s="114"/>
      <c r="H9" s="114"/>
      <c r="I9" s="114"/>
      <c r="J9" s="114"/>
      <c r="K9" s="114"/>
      <c r="L9" s="114"/>
      <c r="M9" s="15"/>
      <c r="N9" s="15"/>
      <c r="O9" s="15"/>
      <c r="P9" s="15"/>
      <c r="Q9" s="15"/>
    </row>
    <row r="10" spans="1:17" ht="14.25" customHeight="1" x14ac:dyDescent="0.2">
      <c r="A10" s="111" t="s">
        <v>62</v>
      </c>
      <c r="B10" s="111"/>
      <c r="C10" s="111"/>
      <c r="D10" s="15"/>
      <c r="E10" s="15"/>
      <c r="F10" s="15"/>
      <c r="G10" s="15"/>
      <c r="H10" s="15"/>
      <c r="I10" s="15" t="s">
        <v>61</v>
      </c>
      <c r="J10" s="15"/>
      <c r="K10" s="15"/>
      <c r="L10" s="15"/>
      <c r="M10" s="15"/>
      <c r="N10" s="15"/>
      <c r="O10" s="15"/>
      <c r="P10" s="15"/>
      <c r="Q10" s="15"/>
    </row>
    <row r="11" spans="1:17" ht="15" x14ac:dyDescent="0.2">
      <c r="A11" s="111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</row>
    <row r="12" spans="1:17" x14ac:dyDescent="0.2">
      <c r="A12" s="109" t="s">
        <v>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</row>
    <row r="13" spans="1:17" x14ac:dyDescent="0.2">
      <c r="A13" s="111" t="s">
        <v>10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</row>
    <row r="14" spans="1:17" x14ac:dyDescent="0.2">
      <c r="A14" s="112" t="s">
        <v>11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</row>
    <row r="15" spans="1:17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ht="60" x14ac:dyDescent="0.2">
      <c r="A18" s="113"/>
      <c r="B18" s="113"/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13"/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  <c r="S18" s="1" t="s">
        <v>28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  <c r="Q19" s="1">
        <v>17</v>
      </c>
    </row>
    <row r="20" spans="1:19" s="6" customFormat="1" ht="6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5">
    <mergeCell ref="P1:Q1"/>
    <mergeCell ref="P2:Q2"/>
    <mergeCell ref="P3:Q3"/>
    <mergeCell ref="A4:Q4"/>
    <mergeCell ref="A6:Q6"/>
    <mergeCell ref="A7:Q7"/>
    <mergeCell ref="A8:Q8"/>
    <mergeCell ref="A11:Q11"/>
    <mergeCell ref="D9:L9"/>
    <mergeCell ref="A9:C9"/>
    <mergeCell ref="A10:C10"/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J15:J18"/>
  </mergeCells>
  <pageMargins left="0.75" right="0.75" top="1" bottom="1" header="0.5" footer="0.5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="85" zoomScaleNormal="85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63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35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50.25" customHeight="1" x14ac:dyDescent="0.2">
      <c r="A20" s="19">
        <v>1</v>
      </c>
      <c r="B20" s="19" t="s">
        <v>37</v>
      </c>
      <c r="C20" s="20">
        <v>10</v>
      </c>
      <c r="D20" s="19" t="s">
        <v>38</v>
      </c>
      <c r="E20" s="21">
        <v>269.89999999999998</v>
      </c>
      <c r="F20" s="19" t="s">
        <v>39</v>
      </c>
      <c r="G20" s="19" t="s">
        <v>65</v>
      </c>
      <c r="H20" s="22">
        <v>767</v>
      </c>
      <c r="I20" s="22">
        <v>316730.34899999999</v>
      </c>
      <c r="J20" s="19" t="s">
        <v>37</v>
      </c>
      <c r="K20" s="20">
        <v>10</v>
      </c>
      <c r="L20" s="19" t="s">
        <v>38</v>
      </c>
      <c r="M20" s="25">
        <v>269.89999999999998</v>
      </c>
      <c r="N20" s="19" t="s">
        <v>39</v>
      </c>
      <c r="O20" s="19" t="s">
        <v>65</v>
      </c>
      <c r="P20" s="22">
        <v>767</v>
      </c>
      <c r="Q20" s="22">
        <f>P20*M20*R20</f>
        <v>316730.34899999999</v>
      </c>
      <c r="R20" s="17">
        <v>1.53</v>
      </c>
      <c r="S20" s="17" t="s">
        <v>66</v>
      </c>
    </row>
    <row r="21" spans="1:19" ht="50.25" customHeight="1" x14ac:dyDescent="0.2">
      <c r="A21" s="19">
        <v>2</v>
      </c>
      <c r="B21" s="19" t="s">
        <v>42</v>
      </c>
      <c r="C21" s="20">
        <v>10</v>
      </c>
      <c r="D21" s="19" t="s">
        <v>38</v>
      </c>
      <c r="E21" s="21">
        <v>269.89999999999998</v>
      </c>
      <c r="F21" s="19" t="s">
        <v>39</v>
      </c>
      <c r="G21" s="19" t="s">
        <v>67</v>
      </c>
      <c r="H21" s="22">
        <v>699</v>
      </c>
      <c r="I21" s="22">
        <v>196206.50399999999</v>
      </c>
      <c r="J21" s="19" t="s">
        <v>42</v>
      </c>
      <c r="K21" s="20">
        <v>10</v>
      </c>
      <c r="L21" s="19" t="s">
        <v>38</v>
      </c>
      <c r="M21" s="25">
        <v>269.89999999999998</v>
      </c>
      <c r="N21" s="19" t="s">
        <v>39</v>
      </c>
      <c r="O21" s="19" t="s">
        <v>67</v>
      </c>
      <c r="P21" s="22">
        <v>699</v>
      </c>
      <c r="Q21" s="22">
        <f>P21*M21*R21</f>
        <v>196206.50399999999</v>
      </c>
      <c r="R21" s="17">
        <v>1.04</v>
      </c>
      <c r="S21" s="17" t="s">
        <v>66</v>
      </c>
    </row>
    <row r="22" spans="1:19" ht="50.25" customHeight="1" x14ac:dyDescent="0.2">
      <c r="A22" s="19">
        <v>3</v>
      </c>
      <c r="B22" s="19" t="s">
        <v>44</v>
      </c>
      <c r="C22" s="20">
        <v>10</v>
      </c>
      <c r="D22" s="19" t="s">
        <v>45</v>
      </c>
      <c r="E22" s="21">
        <v>269.89999999999998</v>
      </c>
      <c r="F22" s="19" t="s">
        <v>39</v>
      </c>
      <c r="G22" s="19" t="s">
        <v>46</v>
      </c>
      <c r="H22" s="22">
        <v>341</v>
      </c>
      <c r="I22" s="22">
        <v>95717.335999999996</v>
      </c>
      <c r="J22" s="19" t="s">
        <v>44</v>
      </c>
      <c r="K22" s="20">
        <v>10</v>
      </c>
      <c r="L22" s="19" t="s">
        <v>45</v>
      </c>
      <c r="M22" s="25">
        <v>269.89999999999998</v>
      </c>
      <c r="N22" s="19" t="s">
        <v>39</v>
      </c>
      <c r="O22" s="19" t="s">
        <v>46</v>
      </c>
      <c r="P22" s="22">
        <v>341</v>
      </c>
      <c r="Q22" s="22">
        <f>P22*M22*R22</f>
        <v>95717.335999999996</v>
      </c>
      <c r="R22" s="17">
        <v>1.04</v>
      </c>
      <c r="S22" s="17" t="s">
        <v>45</v>
      </c>
    </row>
    <row r="23" spans="1:19" ht="50.25" customHeight="1" x14ac:dyDescent="0.2">
      <c r="A23" s="19">
        <v>5</v>
      </c>
      <c r="B23" s="19" t="s">
        <v>47</v>
      </c>
      <c r="C23" s="20">
        <v>10</v>
      </c>
      <c r="D23" s="19" t="s">
        <v>70</v>
      </c>
      <c r="E23" s="21">
        <v>94</v>
      </c>
      <c r="F23" s="19" t="s">
        <v>48</v>
      </c>
      <c r="G23" s="19" t="s">
        <v>50</v>
      </c>
      <c r="H23" s="22">
        <v>561</v>
      </c>
      <c r="I23" s="22">
        <v>52734</v>
      </c>
      <c r="J23" s="19" t="s">
        <v>47</v>
      </c>
      <c r="K23" s="20">
        <v>10</v>
      </c>
      <c r="L23" s="19" t="s">
        <v>70</v>
      </c>
      <c r="M23" s="23">
        <v>94</v>
      </c>
      <c r="N23" s="19" t="s">
        <v>48</v>
      </c>
      <c r="O23" s="19" t="s">
        <v>50</v>
      </c>
      <c r="P23" s="22">
        <v>561</v>
      </c>
      <c r="Q23" s="24">
        <f>P23*M23*R23</f>
        <v>52734</v>
      </c>
      <c r="R23" s="17">
        <v>1</v>
      </c>
      <c r="S23" s="17" t="s">
        <v>69</v>
      </c>
    </row>
    <row r="24" spans="1:19" ht="50.25" customHeight="1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52734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52734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A7" zoomScale="70" zoomScaleNormal="70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64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35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150" x14ac:dyDescent="0.2">
      <c r="A20" s="19">
        <v>1</v>
      </c>
      <c r="B20" s="19" t="s">
        <v>37</v>
      </c>
      <c r="C20" s="20">
        <v>10</v>
      </c>
      <c r="D20" s="19" t="s">
        <v>38</v>
      </c>
      <c r="E20" s="21">
        <v>284.536</v>
      </c>
      <c r="F20" s="19" t="s">
        <v>39</v>
      </c>
      <c r="G20" s="19" t="s">
        <v>65</v>
      </c>
      <c r="H20" s="22">
        <v>767</v>
      </c>
      <c r="I20" s="22">
        <v>333905.84136000002</v>
      </c>
      <c r="J20" s="19" t="s">
        <v>37</v>
      </c>
      <c r="K20" s="20">
        <v>10</v>
      </c>
      <c r="L20" s="19" t="s">
        <v>38</v>
      </c>
      <c r="M20" s="25">
        <v>284.536</v>
      </c>
      <c r="N20" s="19" t="s">
        <v>39</v>
      </c>
      <c r="O20" s="19" t="s">
        <v>65</v>
      </c>
      <c r="P20" s="22">
        <v>767</v>
      </c>
      <c r="Q20" s="22">
        <f>P20*M20*R20</f>
        <v>333905.84136000002</v>
      </c>
      <c r="R20" s="17">
        <v>1.53</v>
      </c>
      <c r="S20" s="17" t="s">
        <v>66</v>
      </c>
    </row>
    <row r="21" spans="1:19" ht="150" x14ac:dyDescent="0.2">
      <c r="A21" s="19">
        <v>2</v>
      </c>
      <c r="B21" s="19" t="s">
        <v>42</v>
      </c>
      <c r="C21" s="20">
        <v>10</v>
      </c>
      <c r="D21" s="19" t="s">
        <v>38</v>
      </c>
      <c r="E21" s="21">
        <v>284.536</v>
      </c>
      <c r="F21" s="19" t="s">
        <v>39</v>
      </c>
      <c r="G21" s="19" t="s">
        <v>67</v>
      </c>
      <c r="H21" s="22">
        <v>699</v>
      </c>
      <c r="I21" s="22">
        <v>206846.29055999999</v>
      </c>
      <c r="J21" s="19" t="s">
        <v>42</v>
      </c>
      <c r="K21" s="20">
        <v>10</v>
      </c>
      <c r="L21" s="19" t="s">
        <v>38</v>
      </c>
      <c r="M21" s="25">
        <v>284.536</v>
      </c>
      <c r="N21" s="19" t="s">
        <v>39</v>
      </c>
      <c r="O21" s="19" t="s">
        <v>67</v>
      </c>
      <c r="P21" s="22">
        <v>699</v>
      </c>
      <c r="Q21" s="22">
        <f>P21*M21*R21</f>
        <v>206846.29055999999</v>
      </c>
      <c r="R21" s="17">
        <v>1.04</v>
      </c>
      <c r="S21" s="17" t="s">
        <v>66</v>
      </c>
    </row>
    <row r="22" spans="1:19" ht="75" x14ac:dyDescent="0.2">
      <c r="A22" s="19">
        <v>3</v>
      </c>
      <c r="B22" s="19" t="s">
        <v>44</v>
      </c>
      <c r="C22" s="20">
        <v>10</v>
      </c>
      <c r="D22" s="19" t="s">
        <v>45</v>
      </c>
      <c r="E22" s="21">
        <v>284.536</v>
      </c>
      <c r="F22" s="19" t="s">
        <v>39</v>
      </c>
      <c r="G22" s="19" t="s">
        <v>46</v>
      </c>
      <c r="H22" s="22">
        <v>341</v>
      </c>
      <c r="I22" s="22">
        <v>100907.84704000001</v>
      </c>
      <c r="J22" s="19" t="s">
        <v>44</v>
      </c>
      <c r="K22" s="20">
        <v>10</v>
      </c>
      <c r="L22" s="19" t="s">
        <v>45</v>
      </c>
      <c r="M22" s="25">
        <v>284.536</v>
      </c>
      <c r="N22" s="19" t="s">
        <v>39</v>
      </c>
      <c r="O22" s="19" t="s">
        <v>46</v>
      </c>
      <c r="P22" s="22">
        <v>341</v>
      </c>
      <c r="Q22" s="22">
        <f>P22*M22*R22</f>
        <v>100907.84704000001</v>
      </c>
      <c r="R22" s="17">
        <v>1.04</v>
      </c>
      <c r="S22" s="17" t="s">
        <v>45</v>
      </c>
    </row>
    <row r="23" spans="1:19" ht="75" x14ac:dyDescent="0.2">
      <c r="A23" s="19">
        <v>5</v>
      </c>
      <c r="B23" s="19" t="s">
        <v>47</v>
      </c>
      <c r="C23" s="20">
        <v>10</v>
      </c>
      <c r="D23" s="19" t="s">
        <v>70</v>
      </c>
      <c r="E23" s="21">
        <v>94</v>
      </c>
      <c r="F23" s="19" t="s">
        <v>48</v>
      </c>
      <c r="G23" s="19" t="s">
        <v>50</v>
      </c>
      <c r="H23" s="22">
        <v>561</v>
      </c>
      <c r="I23" s="22">
        <v>52734</v>
      </c>
      <c r="J23" s="19" t="s">
        <v>47</v>
      </c>
      <c r="K23" s="20">
        <v>10</v>
      </c>
      <c r="L23" s="19" t="s">
        <v>70</v>
      </c>
      <c r="M23" s="23">
        <v>94</v>
      </c>
      <c r="N23" s="19" t="s">
        <v>48</v>
      </c>
      <c r="O23" s="19" t="s">
        <v>50</v>
      </c>
      <c r="P23" s="22">
        <v>561</v>
      </c>
      <c r="Q23" s="24">
        <f>P23*M23*R23</f>
        <v>52734</v>
      </c>
      <c r="R23" s="17">
        <v>1</v>
      </c>
      <c r="S23" s="17" t="s">
        <v>69</v>
      </c>
    </row>
    <row r="24" spans="1:19" ht="105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52734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52734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topLeftCell="A10" zoomScale="60" zoomScaleNormal="60" zoomScaleSheetLayoutView="85" workbookViewId="0">
      <selection activeCell="F22" sqref="F22:J22"/>
    </sheetView>
  </sheetViews>
  <sheetFormatPr defaultRowHeight="15.75" x14ac:dyDescent="0.25"/>
  <cols>
    <col min="1" max="1" width="11" style="27" customWidth="1"/>
    <col min="2" max="2" width="26.375" style="28" customWidth="1"/>
    <col min="3" max="3" width="14" style="29" customWidth="1"/>
    <col min="4" max="4" width="28.75" style="45" customWidth="1"/>
    <col min="5" max="5" width="10.625" style="34" customWidth="1"/>
    <col min="6" max="6" width="8.875" style="31" customWidth="1"/>
    <col min="7" max="7" width="7.25" style="32" customWidth="1"/>
    <col min="8" max="8" width="7.375" style="32" customWidth="1"/>
    <col min="9" max="9" width="7.75" style="32" customWidth="1"/>
    <col min="10" max="10" width="8.625" style="32" customWidth="1"/>
    <col min="11" max="11" width="8" style="32" customWidth="1"/>
    <col min="12" max="13" width="10.625" style="32" customWidth="1"/>
    <col min="14" max="14" width="68.5" style="28" hidden="1" customWidth="1"/>
    <col min="15" max="15" width="10.875" style="32" customWidth="1"/>
    <col min="16" max="16" width="13.875" style="32" customWidth="1"/>
    <col min="17" max="17" width="16.75" style="32" customWidth="1"/>
    <col min="18" max="18" width="15.125" style="32" customWidth="1"/>
    <col min="19" max="256" width="9" style="32"/>
    <col min="257" max="257" width="11" style="32" customWidth="1"/>
    <col min="258" max="258" width="26.375" style="32" customWidth="1"/>
    <col min="259" max="259" width="14" style="32" customWidth="1"/>
    <col min="260" max="260" width="28.75" style="32" customWidth="1"/>
    <col min="261" max="261" width="16.75" style="32" customWidth="1"/>
    <col min="262" max="262" width="23.125" style="32" customWidth="1"/>
    <col min="263" max="269" width="10.625" style="32" customWidth="1"/>
    <col min="270" max="270" width="68.5" style="32" customWidth="1"/>
    <col min="271" max="271" width="10.875" style="32" customWidth="1"/>
    <col min="272" max="272" width="13.875" style="32" customWidth="1"/>
    <col min="273" max="273" width="16.75" style="32" customWidth="1"/>
    <col min="274" max="274" width="15.125" style="32" customWidth="1"/>
    <col min="275" max="512" width="9" style="32"/>
    <col min="513" max="513" width="11" style="32" customWidth="1"/>
    <col min="514" max="514" width="26.375" style="32" customWidth="1"/>
    <col min="515" max="515" width="14" style="32" customWidth="1"/>
    <col min="516" max="516" width="28.75" style="32" customWidth="1"/>
    <col min="517" max="517" width="16.75" style="32" customWidth="1"/>
    <col min="518" max="518" width="23.125" style="32" customWidth="1"/>
    <col min="519" max="525" width="10.625" style="32" customWidth="1"/>
    <col min="526" max="526" width="68.5" style="32" customWidth="1"/>
    <col min="527" max="527" width="10.875" style="32" customWidth="1"/>
    <col min="528" max="528" width="13.875" style="32" customWidth="1"/>
    <col min="529" max="529" width="16.75" style="32" customWidth="1"/>
    <col min="530" max="530" width="15.125" style="32" customWidth="1"/>
    <col min="531" max="768" width="9" style="32"/>
    <col min="769" max="769" width="11" style="32" customWidth="1"/>
    <col min="770" max="770" width="26.375" style="32" customWidth="1"/>
    <col min="771" max="771" width="14" style="32" customWidth="1"/>
    <col min="772" max="772" width="28.75" style="32" customWidth="1"/>
    <col min="773" max="773" width="16.75" style="32" customWidth="1"/>
    <col min="774" max="774" width="23.125" style="32" customWidth="1"/>
    <col min="775" max="781" width="10.625" style="32" customWidth="1"/>
    <col min="782" max="782" width="68.5" style="32" customWidth="1"/>
    <col min="783" max="783" width="10.875" style="32" customWidth="1"/>
    <col min="784" max="784" width="13.875" style="32" customWidth="1"/>
    <col min="785" max="785" width="16.75" style="32" customWidth="1"/>
    <col min="786" max="786" width="15.125" style="32" customWidth="1"/>
    <col min="787" max="1024" width="9" style="32"/>
    <col min="1025" max="1025" width="11" style="32" customWidth="1"/>
    <col min="1026" max="1026" width="26.375" style="32" customWidth="1"/>
    <col min="1027" max="1027" width="14" style="32" customWidth="1"/>
    <col min="1028" max="1028" width="28.75" style="32" customWidth="1"/>
    <col min="1029" max="1029" width="16.75" style="32" customWidth="1"/>
    <col min="1030" max="1030" width="23.125" style="32" customWidth="1"/>
    <col min="1031" max="1037" width="10.625" style="32" customWidth="1"/>
    <col min="1038" max="1038" width="68.5" style="32" customWidth="1"/>
    <col min="1039" max="1039" width="10.875" style="32" customWidth="1"/>
    <col min="1040" max="1040" width="13.875" style="32" customWidth="1"/>
    <col min="1041" max="1041" width="16.75" style="32" customWidth="1"/>
    <col min="1042" max="1042" width="15.125" style="32" customWidth="1"/>
    <col min="1043" max="1280" width="9" style="32"/>
    <col min="1281" max="1281" width="11" style="32" customWidth="1"/>
    <col min="1282" max="1282" width="26.375" style="32" customWidth="1"/>
    <col min="1283" max="1283" width="14" style="32" customWidth="1"/>
    <col min="1284" max="1284" width="28.75" style="32" customWidth="1"/>
    <col min="1285" max="1285" width="16.75" style="32" customWidth="1"/>
    <col min="1286" max="1286" width="23.125" style="32" customWidth="1"/>
    <col min="1287" max="1293" width="10.625" style="32" customWidth="1"/>
    <col min="1294" max="1294" width="68.5" style="32" customWidth="1"/>
    <col min="1295" max="1295" width="10.875" style="32" customWidth="1"/>
    <col min="1296" max="1296" width="13.875" style="32" customWidth="1"/>
    <col min="1297" max="1297" width="16.75" style="32" customWidth="1"/>
    <col min="1298" max="1298" width="15.125" style="32" customWidth="1"/>
    <col min="1299" max="1536" width="9" style="32"/>
    <col min="1537" max="1537" width="11" style="32" customWidth="1"/>
    <col min="1538" max="1538" width="26.375" style="32" customWidth="1"/>
    <col min="1539" max="1539" width="14" style="32" customWidth="1"/>
    <col min="1540" max="1540" width="28.75" style="32" customWidth="1"/>
    <col min="1541" max="1541" width="16.75" style="32" customWidth="1"/>
    <col min="1542" max="1542" width="23.125" style="32" customWidth="1"/>
    <col min="1543" max="1549" width="10.625" style="32" customWidth="1"/>
    <col min="1550" max="1550" width="68.5" style="32" customWidth="1"/>
    <col min="1551" max="1551" width="10.875" style="32" customWidth="1"/>
    <col min="1552" max="1552" width="13.875" style="32" customWidth="1"/>
    <col min="1553" max="1553" width="16.75" style="32" customWidth="1"/>
    <col min="1554" max="1554" width="15.125" style="32" customWidth="1"/>
    <col min="1555" max="1792" width="9" style="32"/>
    <col min="1793" max="1793" width="11" style="32" customWidth="1"/>
    <col min="1794" max="1794" width="26.375" style="32" customWidth="1"/>
    <col min="1795" max="1795" width="14" style="32" customWidth="1"/>
    <col min="1796" max="1796" width="28.75" style="32" customWidth="1"/>
    <col min="1797" max="1797" width="16.75" style="32" customWidth="1"/>
    <col min="1798" max="1798" width="23.125" style="32" customWidth="1"/>
    <col min="1799" max="1805" width="10.625" style="32" customWidth="1"/>
    <col min="1806" max="1806" width="68.5" style="32" customWidth="1"/>
    <col min="1807" max="1807" width="10.875" style="32" customWidth="1"/>
    <col min="1808" max="1808" width="13.875" style="32" customWidth="1"/>
    <col min="1809" max="1809" width="16.75" style="32" customWidth="1"/>
    <col min="1810" max="1810" width="15.125" style="32" customWidth="1"/>
    <col min="1811" max="2048" width="9" style="32"/>
    <col min="2049" max="2049" width="11" style="32" customWidth="1"/>
    <col min="2050" max="2050" width="26.375" style="32" customWidth="1"/>
    <col min="2051" max="2051" width="14" style="32" customWidth="1"/>
    <col min="2052" max="2052" width="28.75" style="32" customWidth="1"/>
    <col min="2053" max="2053" width="16.75" style="32" customWidth="1"/>
    <col min="2054" max="2054" width="23.125" style="32" customWidth="1"/>
    <col min="2055" max="2061" width="10.625" style="32" customWidth="1"/>
    <col min="2062" max="2062" width="68.5" style="32" customWidth="1"/>
    <col min="2063" max="2063" width="10.875" style="32" customWidth="1"/>
    <col min="2064" max="2064" width="13.875" style="32" customWidth="1"/>
    <col min="2065" max="2065" width="16.75" style="32" customWidth="1"/>
    <col min="2066" max="2066" width="15.125" style="32" customWidth="1"/>
    <col min="2067" max="2304" width="9" style="32"/>
    <col min="2305" max="2305" width="11" style="32" customWidth="1"/>
    <col min="2306" max="2306" width="26.375" style="32" customWidth="1"/>
    <col min="2307" max="2307" width="14" style="32" customWidth="1"/>
    <col min="2308" max="2308" width="28.75" style="32" customWidth="1"/>
    <col min="2309" max="2309" width="16.75" style="32" customWidth="1"/>
    <col min="2310" max="2310" width="23.125" style="32" customWidth="1"/>
    <col min="2311" max="2317" width="10.625" style="32" customWidth="1"/>
    <col min="2318" max="2318" width="68.5" style="32" customWidth="1"/>
    <col min="2319" max="2319" width="10.875" style="32" customWidth="1"/>
    <col min="2320" max="2320" width="13.875" style="32" customWidth="1"/>
    <col min="2321" max="2321" width="16.75" style="32" customWidth="1"/>
    <col min="2322" max="2322" width="15.125" style="32" customWidth="1"/>
    <col min="2323" max="2560" width="9" style="32"/>
    <col min="2561" max="2561" width="11" style="32" customWidth="1"/>
    <col min="2562" max="2562" width="26.375" style="32" customWidth="1"/>
    <col min="2563" max="2563" width="14" style="32" customWidth="1"/>
    <col min="2564" max="2564" width="28.75" style="32" customWidth="1"/>
    <col min="2565" max="2565" width="16.75" style="32" customWidth="1"/>
    <col min="2566" max="2566" width="23.125" style="32" customWidth="1"/>
    <col min="2567" max="2573" width="10.625" style="32" customWidth="1"/>
    <col min="2574" max="2574" width="68.5" style="32" customWidth="1"/>
    <col min="2575" max="2575" width="10.875" style="32" customWidth="1"/>
    <col min="2576" max="2576" width="13.875" style="32" customWidth="1"/>
    <col min="2577" max="2577" width="16.75" style="32" customWidth="1"/>
    <col min="2578" max="2578" width="15.125" style="32" customWidth="1"/>
    <col min="2579" max="2816" width="9" style="32"/>
    <col min="2817" max="2817" width="11" style="32" customWidth="1"/>
    <col min="2818" max="2818" width="26.375" style="32" customWidth="1"/>
    <col min="2819" max="2819" width="14" style="32" customWidth="1"/>
    <col min="2820" max="2820" width="28.75" style="32" customWidth="1"/>
    <col min="2821" max="2821" width="16.75" style="32" customWidth="1"/>
    <col min="2822" max="2822" width="23.125" style="32" customWidth="1"/>
    <col min="2823" max="2829" width="10.625" style="32" customWidth="1"/>
    <col min="2830" max="2830" width="68.5" style="32" customWidth="1"/>
    <col min="2831" max="2831" width="10.875" style="32" customWidth="1"/>
    <col min="2832" max="2832" width="13.875" style="32" customWidth="1"/>
    <col min="2833" max="2833" width="16.75" style="32" customWidth="1"/>
    <col min="2834" max="2834" width="15.125" style="32" customWidth="1"/>
    <col min="2835" max="3072" width="9" style="32"/>
    <col min="3073" max="3073" width="11" style="32" customWidth="1"/>
    <col min="3074" max="3074" width="26.375" style="32" customWidth="1"/>
    <col min="3075" max="3075" width="14" style="32" customWidth="1"/>
    <col min="3076" max="3076" width="28.75" style="32" customWidth="1"/>
    <col min="3077" max="3077" width="16.75" style="32" customWidth="1"/>
    <col min="3078" max="3078" width="23.125" style="32" customWidth="1"/>
    <col min="3079" max="3085" width="10.625" style="32" customWidth="1"/>
    <col min="3086" max="3086" width="68.5" style="32" customWidth="1"/>
    <col min="3087" max="3087" width="10.875" style="32" customWidth="1"/>
    <col min="3088" max="3088" width="13.875" style="32" customWidth="1"/>
    <col min="3089" max="3089" width="16.75" style="32" customWidth="1"/>
    <col min="3090" max="3090" width="15.125" style="32" customWidth="1"/>
    <col min="3091" max="3328" width="9" style="32"/>
    <col min="3329" max="3329" width="11" style="32" customWidth="1"/>
    <col min="3330" max="3330" width="26.375" style="32" customWidth="1"/>
    <col min="3331" max="3331" width="14" style="32" customWidth="1"/>
    <col min="3332" max="3332" width="28.75" style="32" customWidth="1"/>
    <col min="3333" max="3333" width="16.75" style="32" customWidth="1"/>
    <col min="3334" max="3334" width="23.125" style="32" customWidth="1"/>
    <col min="3335" max="3341" width="10.625" style="32" customWidth="1"/>
    <col min="3342" max="3342" width="68.5" style="32" customWidth="1"/>
    <col min="3343" max="3343" width="10.875" style="32" customWidth="1"/>
    <col min="3344" max="3344" width="13.875" style="32" customWidth="1"/>
    <col min="3345" max="3345" width="16.75" style="32" customWidth="1"/>
    <col min="3346" max="3346" width="15.125" style="32" customWidth="1"/>
    <col min="3347" max="3584" width="9" style="32"/>
    <col min="3585" max="3585" width="11" style="32" customWidth="1"/>
    <col min="3586" max="3586" width="26.375" style="32" customWidth="1"/>
    <col min="3587" max="3587" width="14" style="32" customWidth="1"/>
    <col min="3588" max="3588" width="28.75" style="32" customWidth="1"/>
    <col min="3589" max="3589" width="16.75" style="32" customWidth="1"/>
    <col min="3590" max="3590" width="23.125" style="32" customWidth="1"/>
    <col min="3591" max="3597" width="10.625" style="32" customWidth="1"/>
    <col min="3598" max="3598" width="68.5" style="32" customWidth="1"/>
    <col min="3599" max="3599" width="10.875" style="32" customWidth="1"/>
    <col min="3600" max="3600" width="13.875" style="32" customWidth="1"/>
    <col min="3601" max="3601" width="16.75" style="32" customWidth="1"/>
    <col min="3602" max="3602" width="15.125" style="32" customWidth="1"/>
    <col min="3603" max="3840" width="9" style="32"/>
    <col min="3841" max="3841" width="11" style="32" customWidth="1"/>
    <col min="3842" max="3842" width="26.375" style="32" customWidth="1"/>
    <col min="3843" max="3843" width="14" style="32" customWidth="1"/>
    <col min="3844" max="3844" width="28.75" style="32" customWidth="1"/>
    <col min="3845" max="3845" width="16.75" style="32" customWidth="1"/>
    <col min="3846" max="3846" width="23.125" style="32" customWidth="1"/>
    <col min="3847" max="3853" width="10.625" style="32" customWidth="1"/>
    <col min="3854" max="3854" width="68.5" style="32" customWidth="1"/>
    <col min="3855" max="3855" width="10.875" style="32" customWidth="1"/>
    <col min="3856" max="3856" width="13.875" style="32" customWidth="1"/>
    <col min="3857" max="3857" width="16.75" style="32" customWidth="1"/>
    <col min="3858" max="3858" width="15.125" style="32" customWidth="1"/>
    <col min="3859" max="4096" width="9" style="32"/>
    <col min="4097" max="4097" width="11" style="32" customWidth="1"/>
    <col min="4098" max="4098" width="26.375" style="32" customWidth="1"/>
    <col min="4099" max="4099" width="14" style="32" customWidth="1"/>
    <col min="4100" max="4100" width="28.75" style="32" customWidth="1"/>
    <col min="4101" max="4101" width="16.75" style="32" customWidth="1"/>
    <col min="4102" max="4102" width="23.125" style="32" customWidth="1"/>
    <col min="4103" max="4109" width="10.625" style="32" customWidth="1"/>
    <col min="4110" max="4110" width="68.5" style="32" customWidth="1"/>
    <col min="4111" max="4111" width="10.875" style="32" customWidth="1"/>
    <col min="4112" max="4112" width="13.875" style="32" customWidth="1"/>
    <col min="4113" max="4113" width="16.75" style="32" customWidth="1"/>
    <col min="4114" max="4114" width="15.125" style="32" customWidth="1"/>
    <col min="4115" max="4352" width="9" style="32"/>
    <col min="4353" max="4353" width="11" style="32" customWidth="1"/>
    <col min="4354" max="4354" width="26.375" style="32" customWidth="1"/>
    <col min="4355" max="4355" width="14" style="32" customWidth="1"/>
    <col min="4356" max="4356" width="28.75" style="32" customWidth="1"/>
    <col min="4357" max="4357" width="16.75" style="32" customWidth="1"/>
    <col min="4358" max="4358" width="23.125" style="32" customWidth="1"/>
    <col min="4359" max="4365" width="10.625" style="32" customWidth="1"/>
    <col min="4366" max="4366" width="68.5" style="32" customWidth="1"/>
    <col min="4367" max="4367" width="10.875" style="32" customWidth="1"/>
    <col min="4368" max="4368" width="13.875" style="32" customWidth="1"/>
    <col min="4369" max="4369" width="16.75" style="32" customWidth="1"/>
    <col min="4370" max="4370" width="15.125" style="32" customWidth="1"/>
    <col min="4371" max="4608" width="9" style="32"/>
    <col min="4609" max="4609" width="11" style="32" customWidth="1"/>
    <col min="4610" max="4610" width="26.375" style="32" customWidth="1"/>
    <col min="4611" max="4611" width="14" style="32" customWidth="1"/>
    <col min="4612" max="4612" width="28.75" style="32" customWidth="1"/>
    <col min="4613" max="4613" width="16.75" style="32" customWidth="1"/>
    <col min="4614" max="4614" width="23.125" style="32" customWidth="1"/>
    <col min="4615" max="4621" width="10.625" style="32" customWidth="1"/>
    <col min="4622" max="4622" width="68.5" style="32" customWidth="1"/>
    <col min="4623" max="4623" width="10.875" style="32" customWidth="1"/>
    <col min="4624" max="4624" width="13.875" style="32" customWidth="1"/>
    <col min="4625" max="4625" width="16.75" style="32" customWidth="1"/>
    <col min="4626" max="4626" width="15.125" style="32" customWidth="1"/>
    <col min="4627" max="4864" width="9" style="32"/>
    <col min="4865" max="4865" width="11" style="32" customWidth="1"/>
    <col min="4866" max="4866" width="26.375" style="32" customWidth="1"/>
    <col min="4867" max="4867" width="14" style="32" customWidth="1"/>
    <col min="4868" max="4868" width="28.75" style="32" customWidth="1"/>
    <col min="4869" max="4869" width="16.75" style="32" customWidth="1"/>
    <col min="4870" max="4870" width="23.125" style="32" customWidth="1"/>
    <col min="4871" max="4877" width="10.625" style="32" customWidth="1"/>
    <col min="4878" max="4878" width="68.5" style="32" customWidth="1"/>
    <col min="4879" max="4879" width="10.875" style="32" customWidth="1"/>
    <col min="4880" max="4880" width="13.875" style="32" customWidth="1"/>
    <col min="4881" max="4881" width="16.75" style="32" customWidth="1"/>
    <col min="4882" max="4882" width="15.125" style="32" customWidth="1"/>
    <col min="4883" max="5120" width="9" style="32"/>
    <col min="5121" max="5121" width="11" style="32" customWidth="1"/>
    <col min="5122" max="5122" width="26.375" style="32" customWidth="1"/>
    <col min="5123" max="5123" width="14" style="32" customWidth="1"/>
    <col min="5124" max="5124" width="28.75" style="32" customWidth="1"/>
    <col min="5125" max="5125" width="16.75" style="32" customWidth="1"/>
    <col min="5126" max="5126" width="23.125" style="32" customWidth="1"/>
    <col min="5127" max="5133" width="10.625" style="32" customWidth="1"/>
    <col min="5134" max="5134" width="68.5" style="32" customWidth="1"/>
    <col min="5135" max="5135" width="10.875" style="32" customWidth="1"/>
    <col min="5136" max="5136" width="13.875" style="32" customWidth="1"/>
    <col min="5137" max="5137" width="16.75" style="32" customWidth="1"/>
    <col min="5138" max="5138" width="15.125" style="32" customWidth="1"/>
    <col min="5139" max="5376" width="9" style="32"/>
    <col min="5377" max="5377" width="11" style="32" customWidth="1"/>
    <col min="5378" max="5378" width="26.375" style="32" customWidth="1"/>
    <col min="5379" max="5379" width="14" style="32" customWidth="1"/>
    <col min="5380" max="5380" width="28.75" style="32" customWidth="1"/>
    <col min="5381" max="5381" width="16.75" style="32" customWidth="1"/>
    <col min="5382" max="5382" width="23.125" style="32" customWidth="1"/>
    <col min="5383" max="5389" width="10.625" style="32" customWidth="1"/>
    <col min="5390" max="5390" width="68.5" style="32" customWidth="1"/>
    <col min="5391" max="5391" width="10.875" style="32" customWidth="1"/>
    <col min="5392" max="5392" width="13.875" style="32" customWidth="1"/>
    <col min="5393" max="5393" width="16.75" style="32" customWidth="1"/>
    <col min="5394" max="5394" width="15.125" style="32" customWidth="1"/>
    <col min="5395" max="5632" width="9" style="32"/>
    <col min="5633" max="5633" width="11" style="32" customWidth="1"/>
    <col min="5634" max="5634" width="26.375" style="32" customWidth="1"/>
    <col min="5635" max="5635" width="14" style="32" customWidth="1"/>
    <col min="5636" max="5636" width="28.75" style="32" customWidth="1"/>
    <col min="5637" max="5637" width="16.75" style="32" customWidth="1"/>
    <col min="5638" max="5638" width="23.125" style="32" customWidth="1"/>
    <col min="5639" max="5645" width="10.625" style="32" customWidth="1"/>
    <col min="5646" max="5646" width="68.5" style="32" customWidth="1"/>
    <col min="5647" max="5647" width="10.875" style="32" customWidth="1"/>
    <col min="5648" max="5648" width="13.875" style="32" customWidth="1"/>
    <col min="5649" max="5649" width="16.75" style="32" customWidth="1"/>
    <col min="5650" max="5650" width="15.125" style="32" customWidth="1"/>
    <col min="5651" max="5888" width="9" style="32"/>
    <col min="5889" max="5889" width="11" style="32" customWidth="1"/>
    <col min="5890" max="5890" width="26.375" style="32" customWidth="1"/>
    <col min="5891" max="5891" width="14" style="32" customWidth="1"/>
    <col min="5892" max="5892" width="28.75" style="32" customWidth="1"/>
    <col min="5893" max="5893" width="16.75" style="32" customWidth="1"/>
    <col min="5894" max="5894" width="23.125" style="32" customWidth="1"/>
    <col min="5895" max="5901" width="10.625" style="32" customWidth="1"/>
    <col min="5902" max="5902" width="68.5" style="32" customWidth="1"/>
    <col min="5903" max="5903" width="10.875" style="32" customWidth="1"/>
    <col min="5904" max="5904" width="13.875" style="32" customWidth="1"/>
    <col min="5905" max="5905" width="16.75" style="32" customWidth="1"/>
    <col min="5906" max="5906" width="15.125" style="32" customWidth="1"/>
    <col min="5907" max="6144" width="9" style="32"/>
    <col min="6145" max="6145" width="11" style="32" customWidth="1"/>
    <col min="6146" max="6146" width="26.375" style="32" customWidth="1"/>
    <col min="6147" max="6147" width="14" style="32" customWidth="1"/>
    <col min="6148" max="6148" width="28.75" style="32" customWidth="1"/>
    <col min="6149" max="6149" width="16.75" style="32" customWidth="1"/>
    <col min="6150" max="6150" width="23.125" style="32" customWidth="1"/>
    <col min="6151" max="6157" width="10.625" style="32" customWidth="1"/>
    <col min="6158" max="6158" width="68.5" style="32" customWidth="1"/>
    <col min="6159" max="6159" width="10.875" style="32" customWidth="1"/>
    <col min="6160" max="6160" width="13.875" style="32" customWidth="1"/>
    <col min="6161" max="6161" width="16.75" style="32" customWidth="1"/>
    <col min="6162" max="6162" width="15.125" style="32" customWidth="1"/>
    <col min="6163" max="6400" width="9" style="32"/>
    <col min="6401" max="6401" width="11" style="32" customWidth="1"/>
    <col min="6402" max="6402" width="26.375" style="32" customWidth="1"/>
    <col min="6403" max="6403" width="14" style="32" customWidth="1"/>
    <col min="6404" max="6404" width="28.75" style="32" customWidth="1"/>
    <col min="6405" max="6405" width="16.75" style="32" customWidth="1"/>
    <col min="6406" max="6406" width="23.125" style="32" customWidth="1"/>
    <col min="6407" max="6413" width="10.625" style="32" customWidth="1"/>
    <col min="6414" max="6414" width="68.5" style="32" customWidth="1"/>
    <col min="6415" max="6415" width="10.875" style="32" customWidth="1"/>
    <col min="6416" max="6416" width="13.875" style="32" customWidth="1"/>
    <col min="6417" max="6417" width="16.75" style="32" customWidth="1"/>
    <col min="6418" max="6418" width="15.125" style="32" customWidth="1"/>
    <col min="6419" max="6656" width="9" style="32"/>
    <col min="6657" max="6657" width="11" style="32" customWidth="1"/>
    <col min="6658" max="6658" width="26.375" style="32" customWidth="1"/>
    <col min="6659" max="6659" width="14" style="32" customWidth="1"/>
    <col min="6660" max="6660" width="28.75" style="32" customWidth="1"/>
    <col min="6661" max="6661" width="16.75" style="32" customWidth="1"/>
    <col min="6662" max="6662" width="23.125" style="32" customWidth="1"/>
    <col min="6663" max="6669" width="10.625" style="32" customWidth="1"/>
    <col min="6670" max="6670" width="68.5" style="32" customWidth="1"/>
    <col min="6671" max="6671" width="10.875" style="32" customWidth="1"/>
    <col min="6672" max="6672" width="13.875" style="32" customWidth="1"/>
    <col min="6673" max="6673" width="16.75" style="32" customWidth="1"/>
    <col min="6674" max="6674" width="15.125" style="32" customWidth="1"/>
    <col min="6675" max="6912" width="9" style="32"/>
    <col min="6913" max="6913" width="11" style="32" customWidth="1"/>
    <col min="6914" max="6914" width="26.375" style="32" customWidth="1"/>
    <col min="6915" max="6915" width="14" style="32" customWidth="1"/>
    <col min="6916" max="6916" width="28.75" style="32" customWidth="1"/>
    <col min="6917" max="6917" width="16.75" style="32" customWidth="1"/>
    <col min="6918" max="6918" width="23.125" style="32" customWidth="1"/>
    <col min="6919" max="6925" width="10.625" style="32" customWidth="1"/>
    <col min="6926" max="6926" width="68.5" style="32" customWidth="1"/>
    <col min="6927" max="6927" width="10.875" style="32" customWidth="1"/>
    <col min="6928" max="6928" width="13.875" style="32" customWidth="1"/>
    <col min="6929" max="6929" width="16.75" style="32" customWidth="1"/>
    <col min="6930" max="6930" width="15.125" style="32" customWidth="1"/>
    <col min="6931" max="7168" width="9" style="32"/>
    <col min="7169" max="7169" width="11" style="32" customWidth="1"/>
    <col min="7170" max="7170" width="26.375" style="32" customWidth="1"/>
    <col min="7171" max="7171" width="14" style="32" customWidth="1"/>
    <col min="7172" max="7172" width="28.75" style="32" customWidth="1"/>
    <col min="7173" max="7173" width="16.75" style="32" customWidth="1"/>
    <col min="7174" max="7174" width="23.125" style="32" customWidth="1"/>
    <col min="7175" max="7181" width="10.625" style="32" customWidth="1"/>
    <col min="7182" max="7182" width="68.5" style="32" customWidth="1"/>
    <col min="7183" max="7183" width="10.875" style="32" customWidth="1"/>
    <col min="7184" max="7184" width="13.875" style="32" customWidth="1"/>
    <col min="7185" max="7185" width="16.75" style="32" customWidth="1"/>
    <col min="7186" max="7186" width="15.125" style="32" customWidth="1"/>
    <col min="7187" max="7424" width="9" style="32"/>
    <col min="7425" max="7425" width="11" style="32" customWidth="1"/>
    <col min="7426" max="7426" width="26.375" style="32" customWidth="1"/>
    <col min="7427" max="7427" width="14" style="32" customWidth="1"/>
    <col min="7428" max="7428" width="28.75" style="32" customWidth="1"/>
    <col min="7429" max="7429" width="16.75" style="32" customWidth="1"/>
    <col min="7430" max="7430" width="23.125" style="32" customWidth="1"/>
    <col min="7431" max="7437" width="10.625" style="32" customWidth="1"/>
    <col min="7438" max="7438" width="68.5" style="32" customWidth="1"/>
    <col min="7439" max="7439" width="10.875" style="32" customWidth="1"/>
    <col min="7440" max="7440" width="13.875" style="32" customWidth="1"/>
    <col min="7441" max="7441" width="16.75" style="32" customWidth="1"/>
    <col min="7442" max="7442" width="15.125" style="32" customWidth="1"/>
    <col min="7443" max="7680" width="9" style="32"/>
    <col min="7681" max="7681" width="11" style="32" customWidth="1"/>
    <col min="7682" max="7682" width="26.375" style="32" customWidth="1"/>
    <col min="7683" max="7683" width="14" style="32" customWidth="1"/>
    <col min="7684" max="7684" width="28.75" style="32" customWidth="1"/>
    <col min="7685" max="7685" width="16.75" style="32" customWidth="1"/>
    <col min="7686" max="7686" width="23.125" style="32" customWidth="1"/>
    <col min="7687" max="7693" width="10.625" style="32" customWidth="1"/>
    <col min="7694" max="7694" width="68.5" style="32" customWidth="1"/>
    <col min="7695" max="7695" width="10.875" style="32" customWidth="1"/>
    <col min="7696" max="7696" width="13.875" style="32" customWidth="1"/>
    <col min="7697" max="7697" width="16.75" style="32" customWidth="1"/>
    <col min="7698" max="7698" width="15.125" style="32" customWidth="1"/>
    <col min="7699" max="7936" width="9" style="32"/>
    <col min="7937" max="7937" width="11" style="32" customWidth="1"/>
    <col min="7938" max="7938" width="26.375" style="32" customWidth="1"/>
    <col min="7939" max="7939" width="14" style="32" customWidth="1"/>
    <col min="7940" max="7940" width="28.75" style="32" customWidth="1"/>
    <col min="7941" max="7941" width="16.75" style="32" customWidth="1"/>
    <col min="7942" max="7942" width="23.125" style="32" customWidth="1"/>
    <col min="7943" max="7949" width="10.625" style="32" customWidth="1"/>
    <col min="7950" max="7950" width="68.5" style="32" customWidth="1"/>
    <col min="7951" max="7951" width="10.875" style="32" customWidth="1"/>
    <col min="7952" max="7952" width="13.875" style="32" customWidth="1"/>
    <col min="7953" max="7953" width="16.75" style="32" customWidth="1"/>
    <col min="7954" max="7954" width="15.125" style="32" customWidth="1"/>
    <col min="7955" max="8192" width="9" style="32"/>
    <col min="8193" max="8193" width="11" style="32" customWidth="1"/>
    <col min="8194" max="8194" width="26.375" style="32" customWidth="1"/>
    <col min="8195" max="8195" width="14" style="32" customWidth="1"/>
    <col min="8196" max="8196" width="28.75" style="32" customWidth="1"/>
    <col min="8197" max="8197" width="16.75" style="32" customWidth="1"/>
    <col min="8198" max="8198" width="23.125" style="32" customWidth="1"/>
    <col min="8199" max="8205" width="10.625" style="32" customWidth="1"/>
    <col min="8206" max="8206" width="68.5" style="32" customWidth="1"/>
    <col min="8207" max="8207" width="10.875" style="32" customWidth="1"/>
    <col min="8208" max="8208" width="13.875" style="32" customWidth="1"/>
    <col min="8209" max="8209" width="16.75" style="32" customWidth="1"/>
    <col min="8210" max="8210" width="15.125" style="32" customWidth="1"/>
    <col min="8211" max="8448" width="9" style="32"/>
    <col min="8449" max="8449" width="11" style="32" customWidth="1"/>
    <col min="8450" max="8450" width="26.375" style="32" customWidth="1"/>
    <col min="8451" max="8451" width="14" style="32" customWidth="1"/>
    <col min="8452" max="8452" width="28.75" style="32" customWidth="1"/>
    <col min="8453" max="8453" width="16.75" style="32" customWidth="1"/>
    <col min="8454" max="8454" width="23.125" style="32" customWidth="1"/>
    <col min="8455" max="8461" width="10.625" style="32" customWidth="1"/>
    <col min="8462" max="8462" width="68.5" style="32" customWidth="1"/>
    <col min="8463" max="8463" width="10.875" style="32" customWidth="1"/>
    <col min="8464" max="8464" width="13.875" style="32" customWidth="1"/>
    <col min="8465" max="8465" width="16.75" style="32" customWidth="1"/>
    <col min="8466" max="8466" width="15.125" style="32" customWidth="1"/>
    <col min="8467" max="8704" width="9" style="32"/>
    <col min="8705" max="8705" width="11" style="32" customWidth="1"/>
    <col min="8706" max="8706" width="26.375" style="32" customWidth="1"/>
    <col min="8707" max="8707" width="14" style="32" customWidth="1"/>
    <col min="8708" max="8708" width="28.75" style="32" customWidth="1"/>
    <col min="8709" max="8709" width="16.75" style="32" customWidth="1"/>
    <col min="8710" max="8710" width="23.125" style="32" customWidth="1"/>
    <col min="8711" max="8717" width="10.625" style="32" customWidth="1"/>
    <col min="8718" max="8718" width="68.5" style="32" customWidth="1"/>
    <col min="8719" max="8719" width="10.875" style="32" customWidth="1"/>
    <col min="8720" max="8720" width="13.875" style="32" customWidth="1"/>
    <col min="8721" max="8721" width="16.75" style="32" customWidth="1"/>
    <col min="8722" max="8722" width="15.125" style="32" customWidth="1"/>
    <col min="8723" max="8960" width="9" style="32"/>
    <col min="8961" max="8961" width="11" style="32" customWidth="1"/>
    <col min="8962" max="8962" width="26.375" style="32" customWidth="1"/>
    <col min="8963" max="8963" width="14" style="32" customWidth="1"/>
    <col min="8964" max="8964" width="28.75" style="32" customWidth="1"/>
    <col min="8965" max="8965" width="16.75" style="32" customWidth="1"/>
    <col min="8966" max="8966" width="23.125" style="32" customWidth="1"/>
    <col min="8967" max="8973" width="10.625" style="32" customWidth="1"/>
    <col min="8974" max="8974" width="68.5" style="32" customWidth="1"/>
    <col min="8975" max="8975" width="10.875" style="32" customWidth="1"/>
    <col min="8976" max="8976" width="13.875" style="32" customWidth="1"/>
    <col min="8977" max="8977" width="16.75" style="32" customWidth="1"/>
    <col min="8978" max="8978" width="15.125" style="32" customWidth="1"/>
    <col min="8979" max="9216" width="9" style="32"/>
    <col min="9217" max="9217" width="11" style="32" customWidth="1"/>
    <col min="9218" max="9218" width="26.375" style="32" customWidth="1"/>
    <col min="9219" max="9219" width="14" style="32" customWidth="1"/>
    <col min="9220" max="9220" width="28.75" style="32" customWidth="1"/>
    <col min="9221" max="9221" width="16.75" style="32" customWidth="1"/>
    <col min="9222" max="9222" width="23.125" style="32" customWidth="1"/>
    <col min="9223" max="9229" width="10.625" style="32" customWidth="1"/>
    <col min="9230" max="9230" width="68.5" style="32" customWidth="1"/>
    <col min="9231" max="9231" width="10.875" style="32" customWidth="1"/>
    <col min="9232" max="9232" width="13.875" style="32" customWidth="1"/>
    <col min="9233" max="9233" width="16.75" style="32" customWidth="1"/>
    <col min="9234" max="9234" width="15.125" style="32" customWidth="1"/>
    <col min="9235" max="9472" width="9" style="32"/>
    <col min="9473" max="9473" width="11" style="32" customWidth="1"/>
    <col min="9474" max="9474" width="26.375" style="32" customWidth="1"/>
    <col min="9475" max="9475" width="14" style="32" customWidth="1"/>
    <col min="9476" max="9476" width="28.75" style="32" customWidth="1"/>
    <col min="9477" max="9477" width="16.75" style="32" customWidth="1"/>
    <col min="9478" max="9478" width="23.125" style="32" customWidth="1"/>
    <col min="9479" max="9485" width="10.625" style="32" customWidth="1"/>
    <col min="9486" max="9486" width="68.5" style="32" customWidth="1"/>
    <col min="9487" max="9487" width="10.875" style="32" customWidth="1"/>
    <col min="9488" max="9488" width="13.875" style="32" customWidth="1"/>
    <col min="9489" max="9489" width="16.75" style="32" customWidth="1"/>
    <col min="9490" max="9490" width="15.125" style="32" customWidth="1"/>
    <col min="9491" max="9728" width="9" style="32"/>
    <col min="9729" max="9729" width="11" style="32" customWidth="1"/>
    <col min="9730" max="9730" width="26.375" style="32" customWidth="1"/>
    <col min="9731" max="9731" width="14" style="32" customWidth="1"/>
    <col min="9732" max="9732" width="28.75" style="32" customWidth="1"/>
    <col min="9733" max="9733" width="16.75" style="32" customWidth="1"/>
    <col min="9734" max="9734" width="23.125" style="32" customWidth="1"/>
    <col min="9735" max="9741" width="10.625" style="32" customWidth="1"/>
    <col min="9742" max="9742" width="68.5" style="32" customWidth="1"/>
    <col min="9743" max="9743" width="10.875" style="32" customWidth="1"/>
    <col min="9744" max="9744" width="13.875" style="32" customWidth="1"/>
    <col min="9745" max="9745" width="16.75" style="32" customWidth="1"/>
    <col min="9746" max="9746" width="15.125" style="32" customWidth="1"/>
    <col min="9747" max="9984" width="9" style="32"/>
    <col min="9985" max="9985" width="11" style="32" customWidth="1"/>
    <col min="9986" max="9986" width="26.375" style="32" customWidth="1"/>
    <col min="9987" max="9987" width="14" style="32" customWidth="1"/>
    <col min="9988" max="9988" width="28.75" style="32" customWidth="1"/>
    <col min="9989" max="9989" width="16.75" style="32" customWidth="1"/>
    <col min="9990" max="9990" width="23.125" style="32" customWidth="1"/>
    <col min="9991" max="9997" width="10.625" style="32" customWidth="1"/>
    <col min="9998" max="9998" width="68.5" style="32" customWidth="1"/>
    <col min="9999" max="9999" width="10.875" style="32" customWidth="1"/>
    <col min="10000" max="10000" width="13.875" style="32" customWidth="1"/>
    <col min="10001" max="10001" width="16.75" style="32" customWidth="1"/>
    <col min="10002" max="10002" width="15.125" style="32" customWidth="1"/>
    <col min="10003" max="10240" width="9" style="32"/>
    <col min="10241" max="10241" width="11" style="32" customWidth="1"/>
    <col min="10242" max="10242" width="26.375" style="32" customWidth="1"/>
    <col min="10243" max="10243" width="14" style="32" customWidth="1"/>
    <col min="10244" max="10244" width="28.75" style="32" customWidth="1"/>
    <col min="10245" max="10245" width="16.75" style="32" customWidth="1"/>
    <col min="10246" max="10246" width="23.125" style="32" customWidth="1"/>
    <col min="10247" max="10253" width="10.625" style="32" customWidth="1"/>
    <col min="10254" max="10254" width="68.5" style="32" customWidth="1"/>
    <col min="10255" max="10255" width="10.875" style="32" customWidth="1"/>
    <col min="10256" max="10256" width="13.875" style="32" customWidth="1"/>
    <col min="10257" max="10257" width="16.75" style="32" customWidth="1"/>
    <col min="10258" max="10258" width="15.125" style="32" customWidth="1"/>
    <col min="10259" max="10496" width="9" style="32"/>
    <col min="10497" max="10497" width="11" style="32" customWidth="1"/>
    <col min="10498" max="10498" width="26.375" style="32" customWidth="1"/>
    <col min="10499" max="10499" width="14" style="32" customWidth="1"/>
    <col min="10500" max="10500" width="28.75" style="32" customWidth="1"/>
    <col min="10501" max="10501" width="16.75" style="32" customWidth="1"/>
    <col min="10502" max="10502" width="23.125" style="32" customWidth="1"/>
    <col min="10503" max="10509" width="10.625" style="32" customWidth="1"/>
    <col min="10510" max="10510" width="68.5" style="32" customWidth="1"/>
    <col min="10511" max="10511" width="10.875" style="32" customWidth="1"/>
    <col min="10512" max="10512" width="13.875" style="32" customWidth="1"/>
    <col min="10513" max="10513" width="16.75" style="32" customWidth="1"/>
    <col min="10514" max="10514" width="15.125" style="32" customWidth="1"/>
    <col min="10515" max="10752" width="9" style="32"/>
    <col min="10753" max="10753" width="11" style="32" customWidth="1"/>
    <col min="10754" max="10754" width="26.375" style="32" customWidth="1"/>
    <col min="10755" max="10755" width="14" style="32" customWidth="1"/>
    <col min="10756" max="10756" width="28.75" style="32" customWidth="1"/>
    <col min="10757" max="10757" width="16.75" style="32" customWidth="1"/>
    <col min="10758" max="10758" width="23.125" style="32" customWidth="1"/>
    <col min="10759" max="10765" width="10.625" style="32" customWidth="1"/>
    <col min="10766" max="10766" width="68.5" style="32" customWidth="1"/>
    <col min="10767" max="10767" width="10.875" style="32" customWidth="1"/>
    <col min="10768" max="10768" width="13.875" style="32" customWidth="1"/>
    <col min="10769" max="10769" width="16.75" style="32" customWidth="1"/>
    <col min="10770" max="10770" width="15.125" style="32" customWidth="1"/>
    <col min="10771" max="11008" width="9" style="32"/>
    <col min="11009" max="11009" width="11" style="32" customWidth="1"/>
    <col min="11010" max="11010" width="26.375" style="32" customWidth="1"/>
    <col min="11011" max="11011" width="14" style="32" customWidth="1"/>
    <col min="11012" max="11012" width="28.75" style="32" customWidth="1"/>
    <col min="11013" max="11013" width="16.75" style="32" customWidth="1"/>
    <col min="11014" max="11014" width="23.125" style="32" customWidth="1"/>
    <col min="11015" max="11021" width="10.625" style="32" customWidth="1"/>
    <col min="11022" max="11022" width="68.5" style="32" customWidth="1"/>
    <col min="11023" max="11023" width="10.875" style="32" customWidth="1"/>
    <col min="11024" max="11024" width="13.875" style="32" customWidth="1"/>
    <col min="11025" max="11025" width="16.75" style="32" customWidth="1"/>
    <col min="11026" max="11026" width="15.125" style="32" customWidth="1"/>
    <col min="11027" max="11264" width="9" style="32"/>
    <col min="11265" max="11265" width="11" style="32" customWidth="1"/>
    <col min="11266" max="11266" width="26.375" style="32" customWidth="1"/>
    <col min="11267" max="11267" width="14" style="32" customWidth="1"/>
    <col min="11268" max="11268" width="28.75" style="32" customWidth="1"/>
    <col min="11269" max="11269" width="16.75" style="32" customWidth="1"/>
    <col min="11270" max="11270" width="23.125" style="32" customWidth="1"/>
    <col min="11271" max="11277" width="10.625" style="32" customWidth="1"/>
    <col min="11278" max="11278" width="68.5" style="32" customWidth="1"/>
    <col min="11279" max="11279" width="10.875" style="32" customWidth="1"/>
    <col min="11280" max="11280" width="13.875" style="32" customWidth="1"/>
    <col min="11281" max="11281" width="16.75" style="32" customWidth="1"/>
    <col min="11282" max="11282" width="15.125" style="32" customWidth="1"/>
    <col min="11283" max="11520" width="9" style="32"/>
    <col min="11521" max="11521" width="11" style="32" customWidth="1"/>
    <col min="11522" max="11522" width="26.375" style="32" customWidth="1"/>
    <col min="11523" max="11523" width="14" style="32" customWidth="1"/>
    <col min="11524" max="11524" width="28.75" style="32" customWidth="1"/>
    <col min="11525" max="11525" width="16.75" style="32" customWidth="1"/>
    <col min="11526" max="11526" width="23.125" style="32" customWidth="1"/>
    <col min="11527" max="11533" width="10.625" style="32" customWidth="1"/>
    <col min="11534" max="11534" width="68.5" style="32" customWidth="1"/>
    <col min="11535" max="11535" width="10.875" style="32" customWidth="1"/>
    <col min="11536" max="11536" width="13.875" style="32" customWidth="1"/>
    <col min="11537" max="11537" width="16.75" style="32" customWidth="1"/>
    <col min="11538" max="11538" width="15.125" style="32" customWidth="1"/>
    <col min="11539" max="11776" width="9" style="32"/>
    <col min="11777" max="11777" width="11" style="32" customWidth="1"/>
    <col min="11778" max="11778" width="26.375" style="32" customWidth="1"/>
    <col min="11779" max="11779" width="14" style="32" customWidth="1"/>
    <col min="11780" max="11780" width="28.75" style="32" customWidth="1"/>
    <col min="11781" max="11781" width="16.75" style="32" customWidth="1"/>
    <col min="11782" max="11782" width="23.125" style="32" customWidth="1"/>
    <col min="11783" max="11789" width="10.625" style="32" customWidth="1"/>
    <col min="11790" max="11790" width="68.5" style="32" customWidth="1"/>
    <col min="11791" max="11791" width="10.875" style="32" customWidth="1"/>
    <col min="11792" max="11792" width="13.875" style="32" customWidth="1"/>
    <col min="11793" max="11793" width="16.75" style="32" customWidth="1"/>
    <col min="11794" max="11794" width="15.125" style="32" customWidth="1"/>
    <col min="11795" max="12032" width="9" style="32"/>
    <col min="12033" max="12033" width="11" style="32" customWidth="1"/>
    <col min="12034" max="12034" width="26.375" style="32" customWidth="1"/>
    <col min="12035" max="12035" width="14" style="32" customWidth="1"/>
    <col min="12036" max="12036" width="28.75" style="32" customWidth="1"/>
    <col min="12037" max="12037" width="16.75" style="32" customWidth="1"/>
    <col min="12038" max="12038" width="23.125" style="32" customWidth="1"/>
    <col min="12039" max="12045" width="10.625" style="32" customWidth="1"/>
    <col min="12046" max="12046" width="68.5" style="32" customWidth="1"/>
    <col min="12047" max="12047" width="10.875" style="32" customWidth="1"/>
    <col min="12048" max="12048" width="13.875" style="32" customWidth="1"/>
    <col min="12049" max="12049" width="16.75" style="32" customWidth="1"/>
    <col min="12050" max="12050" width="15.125" style="32" customWidth="1"/>
    <col min="12051" max="12288" width="9" style="32"/>
    <col min="12289" max="12289" width="11" style="32" customWidth="1"/>
    <col min="12290" max="12290" width="26.375" style="32" customWidth="1"/>
    <col min="12291" max="12291" width="14" style="32" customWidth="1"/>
    <col min="12292" max="12292" width="28.75" style="32" customWidth="1"/>
    <col min="12293" max="12293" width="16.75" style="32" customWidth="1"/>
    <col min="12294" max="12294" width="23.125" style="32" customWidth="1"/>
    <col min="12295" max="12301" width="10.625" style="32" customWidth="1"/>
    <col min="12302" max="12302" width="68.5" style="32" customWidth="1"/>
    <col min="12303" max="12303" width="10.875" style="32" customWidth="1"/>
    <col min="12304" max="12304" width="13.875" style="32" customWidth="1"/>
    <col min="12305" max="12305" width="16.75" style="32" customWidth="1"/>
    <col min="12306" max="12306" width="15.125" style="32" customWidth="1"/>
    <col min="12307" max="12544" width="9" style="32"/>
    <col min="12545" max="12545" width="11" style="32" customWidth="1"/>
    <col min="12546" max="12546" width="26.375" style="32" customWidth="1"/>
    <col min="12547" max="12547" width="14" style="32" customWidth="1"/>
    <col min="12548" max="12548" width="28.75" style="32" customWidth="1"/>
    <col min="12549" max="12549" width="16.75" style="32" customWidth="1"/>
    <col min="12550" max="12550" width="23.125" style="32" customWidth="1"/>
    <col min="12551" max="12557" width="10.625" style="32" customWidth="1"/>
    <col min="12558" max="12558" width="68.5" style="32" customWidth="1"/>
    <col min="12559" max="12559" width="10.875" style="32" customWidth="1"/>
    <col min="12560" max="12560" width="13.875" style="32" customWidth="1"/>
    <col min="12561" max="12561" width="16.75" style="32" customWidth="1"/>
    <col min="12562" max="12562" width="15.125" style="32" customWidth="1"/>
    <col min="12563" max="12800" width="9" style="32"/>
    <col min="12801" max="12801" width="11" style="32" customWidth="1"/>
    <col min="12802" max="12802" width="26.375" style="32" customWidth="1"/>
    <col min="12803" max="12803" width="14" style="32" customWidth="1"/>
    <col min="12804" max="12804" width="28.75" style="32" customWidth="1"/>
    <col min="12805" max="12805" width="16.75" style="32" customWidth="1"/>
    <col min="12806" max="12806" width="23.125" style="32" customWidth="1"/>
    <col min="12807" max="12813" width="10.625" style="32" customWidth="1"/>
    <col min="12814" max="12814" width="68.5" style="32" customWidth="1"/>
    <col min="12815" max="12815" width="10.875" style="32" customWidth="1"/>
    <col min="12816" max="12816" width="13.875" style="32" customWidth="1"/>
    <col min="12817" max="12817" width="16.75" style="32" customWidth="1"/>
    <col min="12818" max="12818" width="15.125" style="32" customWidth="1"/>
    <col min="12819" max="13056" width="9" style="32"/>
    <col min="13057" max="13057" width="11" style="32" customWidth="1"/>
    <col min="13058" max="13058" width="26.375" style="32" customWidth="1"/>
    <col min="13059" max="13059" width="14" style="32" customWidth="1"/>
    <col min="13060" max="13060" width="28.75" style="32" customWidth="1"/>
    <col min="13061" max="13061" width="16.75" style="32" customWidth="1"/>
    <col min="13062" max="13062" width="23.125" style="32" customWidth="1"/>
    <col min="13063" max="13069" width="10.625" style="32" customWidth="1"/>
    <col min="13070" max="13070" width="68.5" style="32" customWidth="1"/>
    <col min="13071" max="13071" width="10.875" style="32" customWidth="1"/>
    <col min="13072" max="13072" width="13.875" style="32" customWidth="1"/>
    <col min="13073" max="13073" width="16.75" style="32" customWidth="1"/>
    <col min="13074" max="13074" width="15.125" style="32" customWidth="1"/>
    <col min="13075" max="13312" width="9" style="32"/>
    <col min="13313" max="13313" width="11" style="32" customWidth="1"/>
    <col min="13314" max="13314" width="26.375" style="32" customWidth="1"/>
    <col min="13315" max="13315" width="14" style="32" customWidth="1"/>
    <col min="13316" max="13316" width="28.75" style="32" customWidth="1"/>
    <col min="13317" max="13317" width="16.75" style="32" customWidth="1"/>
    <col min="13318" max="13318" width="23.125" style="32" customWidth="1"/>
    <col min="13319" max="13325" width="10.625" style="32" customWidth="1"/>
    <col min="13326" max="13326" width="68.5" style="32" customWidth="1"/>
    <col min="13327" max="13327" width="10.875" style="32" customWidth="1"/>
    <col min="13328" max="13328" width="13.875" style="32" customWidth="1"/>
    <col min="13329" max="13329" width="16.75" style="32" customWidth="1"/>
    <col min="13330" max="13330" width="15.125" style="32" customWidth="1"/>
    <col min="13331" max="13568" width="9" style="32"/>
    <col min="13569" max="13569" width="11" style="32" customWidth="1"/>
    <col min="13570" max="13570" width="26.375" style="32" customWidth="1"/>
    <col min="13571" max="13571" width="14" style="32" customWidth="1"/>
    <col min="13572" max="13572" width="28.75" style="32" customWidth="1"/>
    <col min="13573" max="13573" width="16.75" style="32" customWidth="1"/>
    <col min="13574" max="13574" width="23.125" style="32" customWidth="1"/>
    <col min="13575" max="13581" width="10.625" style="32" customWidth="1"/>
    <col min="13582" max="13582" width="68.5" style="32" customWidth="1"/>
    <col min="13583" max="13583" width="10.875" style="32" customWidth="1"/>
    <col min="13584" max="13584" width="13.875" style="32" customWidth="1"/>
    <col min="13585" max="13585" width="16.75" style="32" customWidth="1"/>
    <col min="13586" max="13586" width="15.125" style="32" customWidth="1"/>
    <col min="13587" max="13824" width="9" style="32"/>
    <col min="13825" max="13825" width="11" style="32" customWidth="1"/>
    <col min="13826" max="13826" width="26.375" style="32" customWidth="1"/>
    <col min="13827" max="13827" width="14" style="32" customWidth="1"/>
    <col min="13828" max="13828" width="28.75" style="32" customWidth="1"/>
    <col min="13829" max="13829" width="16.75" style="32" customWidth="1"/>
    <col min="13830" max="13830" width="23.125" style="32" customWidth="1"/>
    <col min="13831" max="13837" width="10.625" style="32" customWidth="1"/>
    <col min="13838" max="13838" width="68.5" style="32" customWidth="1"/>
    <col min="13839" max="13839" width="10.875" style="32" customWidth="1"/>
    <col min="13840" max="13840" width="13.875" style="32" customWidth="1"/>
    <col min="13841" max="13841" width="16.75" style="32" customWidth="1"/>
    <col min="13842" max="13842" width="15.125" style="32" customWidth="1"/>
    <col min="13843" max="14080" width="9" style="32"/>
    <col min="14081" max="14081" width="11" style="32" customWidth="1"/>
    <col min="14082" max="14082" width="26.375" style="32" customWidth="1"/>
    <col min="14083" max="14083" width="14" style="32" customWidth="1"/>
    <col min="14084" max="14084" width="28.75" style="32" customWidth="1"/>
    <col min="14085" max="14085" width="16.75" style="32" customWidth="1"/>
    <col min="14086" max="14086" width="23.125" style="32" customWidth="1"/>
    <col min="14087" max="14093" width="10.625" style="32" customWidth="1"/>
    <col min="14094" max="14094" width="68.5" style="32" customWidth="1"/>
    <col min="14095" max="14095" width="10.875" style="32" customWidth="1"/>
    <col min="14096" max="14096" width="13.875" style="32" customWidth="1"/>
    <col min="14097" max="14097" width="16.75" style="32" customWidth="1"/>
    <col min="14098" max="14098" width="15.125" style="32" customWidth="1"/>
    <col min="14099" max="14336" width="9" style="32"/>
    <col min="14337" max="14337" width="11" style="32" customWidth="1"/>
    <col min="14338" max="14338" width="26.375" style="32" customWidth="1"/>
    <col min="14339" max="14339" width="14" style="32" customWidth="1"/>
    <col min="14340" max="14340" width="28.75" style="32" customWidth="1"/>
    <col min="14341" max="14341" width="16.75" style="32" customWidth="1"/>
    <col min="14342" max="14342" width="23.125" style="32" customWidth="1"/>
    <col min="14343" max="14349" width="10.625" style="32" customWidth="1"/>
    <col min="14350" max="14350" width="68.5" style="32" customWidth="1"/>
    <col min="14351" max="14351" width="10.875" style="32" customWidth="1"/>
    <col min="14352" max="14352" width="13.875" style="32" customWidth="1"/>
    <col min="14353" max="14353" width="16.75" style="32" customWidth="1"/>
    <col min="14354" max="14354" width="15.125" style="32" customWidth="1"/>
    <col min="14355" max="14592" width="9" style="32"/>
    <col min="14593" max="14593" width="11" style="32" customWidth="1"/>
    <col min="14594" max="14594" width="26.375" style="32" customWidth="1"/>
    <col min="14595" max="14595" width="14" style="32" customWidth="1"/>
    <col min="14596" max="14596" width="28.75" style="32" customWidth="1"/>
    <col min="14597" max="14597" width="16.75" style="32" customWidth="1"/>
    <col min="14598" max="14598" width="23.125" style="32" customWidth="1"/>
    <col min="14599" max="14605" width="10.625" style="32" customWidth="1"/>
    <col min="14606" max="14606" width="68.5" style="32" customWidth="1"/>
    <col min="14607" max="14607" width="10.875" style="32" customWidth="1"/>
    <col min="14608" max="14608" width="13.875" style="32" customWidth="1"/>
    <col min="14609" max="14609" width="16.75" style="32" customWidth="1"/>
    <col min="14610" max="14610" width="15.125" style="32" customWidth="1"/>
    <col min="14611" max="14848" width="9" style="32"/>
    <col min="14849" max="14849" width="11" style="32" customWidth="1"/>
    <col min="14850" max="14850" width="26.375" style="32" customWidth="1"/>
    <col min="14851" max="14851" width="14" style="32" customWidth="1"/>
    <col min="14852" max="14852" width="28.75" style="32" customWidth="1"/>
    <col min="14853" max="14853" width="16.75" style="32" customWidth="1"/>
    <col min="14854" max="14854" width="23.125" style="32" customWidth="1"/>
    <col min="14855" max="14861" width="10.625" style="32" customWidth="1"/>
    <col min="14862" max="14862" width="68.5" style="32" customWidth="1"/>
    <col min="14863" max="14863" width="10.875" style="32" customWidth="1"/>
    <col min="14864" max="14864" width="13.875" style="32" customWidth="1"/>
    <col min="14865" max="14865" width="16.75" style="32" customWidth="1"/>
    <col min="14866" max="14866" width="15.125" style="32" customWidth="1"/>
    <col min="14867" max="15104" width="9" style="32"/>
    <col min="15105" max="15105" width="11" style="32" customWidth="1"/>
    <col min="15106" max="15106" width="26.375" style="32" customWidth="1"/>
    <col min="15107" max="15107" width="14" style="32" customWidth="1"/>
    <col min="15108" max="15108" width="28.75" style="32" customWidth="1"/>
    <col min="15109" max="15109" width="16.75" style="32" customWidth="1"/>
    <col min="15110" max="15110" width="23.125" style="32" customWidth="1"/>
    <col min="15111" max="15117" width="10.625" style="32" customWidth="1"/>
    <col min="15118" max="15118" width="68.5" style="32" customWidth="1"/>
    <col min="15119" max="15119" width="10.875" style="32" customWidth="1"/>
    <col min="15120" max="15120" width="13.875" style="32" customWidth="1"/>
    <col min="15121" max="15121" width="16.75" style="32" customWidth="1"/>
    <col min="15122" max="15122" width="15.125" style="32" customWidth="1"/>
    <col min="15123" max="15360" width="9" style="32"/>
    <col min="15361" max="15361" width="11" style="32" customWidth="1"/>
    <col min="15362" max="15362" width="26.375" style="32" customWidth="1"/>
    <col min="15363" max="15363" width="14" style="32" customWidth="1"/>
    <col min="15364" max="15364" width="28.75" style="32" customWidth="1"/>
    <col min="15365" max="15365" width="16.75" style="32" customWidth="1"/>
    <col min="15366" max="15366" width="23.125" style="32" customWidth="1"/>
    <col min="15367" max="15373" width="10.625" style="32" customWidth="1"/>
    <col min="15374" max="15374" width="68.5" style="32" customWidth="1"/>
    <col min="15375" max="15375" width="10.875" style="32" customWidth="1"/>
    <col min="15376" max="15376" width="13.875" style="32" customWidth="1"/>
    <col min="15377" max="15377" width="16.75" style="32" customWidth="1"/>
    <col min="15378" max="15378" width="15.125" style="32" customWidth="1"/>
    <col min="15379" max="15616" width="9" style="32"/>
    <col min="15617" max="15617" width="11" style="32" customWidth="1"/>
    <col min="15618" max="15618" width="26.375" style="32" customWidth="1"/>
    <col min="15619" max="15619" width="14" style="32" customWidth="1"/>
    <col min="15620" max="15620" width="28.75" style="32" customWidth="1"/>
    <col min="15621" max="15621" width="16.75" style="32" customWidth="1"/>
    <col min="15622" max="15622" width="23.125" style="32" customWidth="1"/>
    <col min="15623" max="15629" width="10.625" style="32" customWidth="1"/>
    <col min="15630" max="15630" width="68.5" style="32" customWidth="1"/>
    <col min="15631" max="15631" width="10.875" style="32" customWidth="1"/>
    <col min="15632" max="15632" width="13.875" style="32" customWidth="1"/>
    <col min="15633" max="15633" width="16.75" style="32" customWidth="1"/>
    <col min="15634" max="15634" width="15.125" style="32" customWidth="1"/>
    <col min="15635" max="15872" width="9" style="32"/>
    <col min="15873" max="15873" width="11" style="32" customWidth="1"/>
    <col min="15874" max="15874" width="26.375" style="32" customWidth="1"/>
    <col min="15875" max="15875" width="14" style="32" customWidth="1"/>
    <col min="15876" max="15876" width="28.75" style="32" customWidth="1"/>
    <col min="15877" max="15877" width="16.75" style="32" customWidth="1"/>
    <col min="15878" max="15878" width="23.125" style="32" customWidth="1"/>
    <col min="15879" max="15885" width="10.625" style="32" customWidth="1"/>
    <col min="15886" max="15886" width="68.5" style="32" customWidth="1"/>
    <col min="15887" max="15887" width="10.875" style="32" customWidth="1"/>
    <col min="15888" max="15888" width="13.875" style="32" customWidth="1"/>
    <col min="15889" max="15889" width="16.75" style="32" customWidth="1"/>
    <col min="15890" max="15890" width="15.125" style="32" customWidth="1"/>
    <col min="15891" max="16128" width="9" style="32"/>
    <col min="16129" max="16129" width="11" style="32" customWidth="1"/>
    <col min="16130" max="16130" width="26.375" style="32" customWidth="1"/>
    <col min="16131" max="16131" width="14" style="32" customWidth="1"/>
    <col min="16132" max="16132" width="28.75" style="32" customWidth="1"/>
    <col min="16133" max="16133" width="16.75" style="32" customWidth="1"/>
    <col min="16134" max="16134" width="23.125" style="32" customWidth="1"/>
    <col min="16135" max="16141" width="10.625" style="32" customWidth="1"/>
    <col min="16142" max="16142" width="68.5" style="32" customWidth="1"/>
    <col min="16143" max="16143" width="10.875" style="32" customWidth="1"/>
    <col min="16144" max="16144" width="13.875" style="32" customWidth="1"/>
    <col min="16145" max="16145" width="16.75" style="32" customWidth="1"/>
    <col min="16146" max="16146" width="15.125" style="32" customWidth="1"/>
    <col min="16147" max="16384" width="9" style="32"/>
  </cols>
  <sheetData>
    <row r="1" spans="1:22" ht="18.75" x14ac:dyDescent="0.25">
      <c r="B1" s="27"/>
      <c r="C1" s="28"/>
      <c r="D1" s="29"/>
      <c r="E1" s="28"/>
      <c r="F1" s="29"/>
      <c r="G1" s="29"/>
      <c r="H1" s="30" t="s">
        <v>107</v>
      </c>
      <c r="I1" s="30"/>
      <c r="J1" s="30"/>
      <c r="K1" s="30"/>
      <c r="L1" s="30"/>
      <c r="M1" s="30"/>
      <c r="N1" s="29"/>
      <c r="O1" s="31"/>
    </row>
    <row r="2" spans="1:22" ht="18.75" x14ac:dyDescent="0.3">
      <c r="B2" s="27"/>
      <c r="C2" s="28"/>
      <c r="D2" s="29"/>
      <c r="E2" s="28"/>
      <c r="F2" s="29"/>
      <c r="G2" s="29"/>
      <c r="H2" s="33" t="s">
        <v>1</v>
      </c>
      <c r="I2" s="33"/>
      <c r="J2" s="33"/>
      <c r="K2" s="33"/>
      <c r="L2" s="33"/>
      <c r="M2" s="33"/>
      <c r="N2" s="29"/>
      <c r="O2" s="31"/>
    </row>
    <row r="3" spans="1:22" ht="18.75" x14ac:dyDescent="0.3">
      <c r="B3" s="27"/>
      <c r="C3" s="28"/>
      <c r="D3" s="29"/>
      <c r="E3" s="28"/>
      <c r="F3" s="29"/>
      <c r="G3" s="29"/>
      <c r="H3" s="33" t="s">
        <v>108</v>
      </c>
      <c r="I3" s="33"/>
      <c r="J3" s="33"/>
      <c r="K3" s="33"/>
      <c r="L3" s="33"/>
      <c r="M3" s="33"/>
      <c r="N3" s="29"/>
      <c r="O3" s="31"/>
    </row>
    <row r="4" spans="1:22" ht="69.75" customHeight="1" x14ac:dyDescent="0.25">
      <c r="A4" s="136" t="s">
        <v>3</v>
      </c>
      <c r="B4" s="136"/>
      <c r="C4" s="136"/>
      <c r="D4" s="136"/>
      <c r="E4" s="136"/>
      <c r="F4" s="136"/>
      <c r="G4" s="136"/>
      <c r="H4" s="136"/>
      <c r="I4" s="35"/>
      <c r="J4" s="35"/>
      <c r="K4" s="35"/>
      <c r="L4" s="35"/>
      <c r="M4" s="35"/>
      <c r="N4" s="36"/>
      <c r="O4" s="36"/>
      <c r="P4" s="36"/>
      <c r="Q4" s="36"/>
      <c r="R4" s="36"/>
      <c r="S4" s="36"/>
      <c r="T4" s="36"/>
      <c r="U4" s="36"/>
      <c r="V4" s="36"/>
    </row>
    <row r="5" spans="1:22" ht="18.75" x14ac:dyDescent="0.3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9"/>
      <c r="O5" s="38"/>
      <c r="P5" s="38"/>
      <c r="Q5" s="38"/>
      <c r="R5" s="38"/>
      <c r="S5" s="38"/>
      <c r="T5" s="38"/>
      <c r="U5" s="38"/>
      <c r="V5" s="38"/>
    </row>
    <row r="6" spans="1:22" x14ac:dyDescent="0.25">
      <c r="A6" s="37"/>
      <c r="B6" s="40" t="s">
        <v>109</v>
      </c>
      <c r="C6" s="32"/>
      <c r="D6" s="137" t="s">
        <v>110</v>
      </c>
      <c r="E6" s="137"/>
      <c r="F6" s="137"/>
      <c r="G6" s="137"/>
      <c r="H6" s="41"/>
      <c r="I6" s="41"/>
      <c r="J6" s="41"/>
      <c r="K6" s="41"/>
      <c r="L6" s="41"/>
      <c r="M6" s="41"/>
      <c r="N6" s="42"/>
      <c r="O6" s="43"/>
      <c r="P6" s="43"/>
      <c r="Q6" s="43"/>
      <c r="R6" s="43"/>
      <c r="S6" s="43"/>
      <c r="T6" s="43"/>
      <c r="U6" s="43"/>
      <c r="V6" s="43"/>
    </row>
    <row r="7" spans="1:22" x14ac:dyDescent="0.25">
      <c r="A7" s="37"/>
      <c r="B7" s="37"/>
      <c r="C7" s="44"/>
      <c r="E7" s="46" t="s">
        <v>5</v>
      </c>
      <c r="F7" s="44"/>
      <c r="G7" s="44"/>
      <c r="H7" s="44"/>
      <c r="I7" s="44"/>
      <c r="J7" s="44"/>
      <c r="K7" s="44"/>
      <c r="L7" s="44"/>
      <c r="M7" s="44"/>
      <c r="N7" s="47"/>
      <c r="O7" s="48"/>
      <c r="P7" s="48"/>
      <c r="Q7" s="48"/>
      <c r="R7" s="48"/>
      <c r="S7" s="48"/>
      <c r="T7" s="48"/>
      <c r="U7" s="48"/>
      <c r="V7" s="48"/>
    </row>
    <row r="8" spans="1:22" x14ac:dyDescent="0.25">
      <c r="A8" s="37"/>
      <c r="B8" s="49" t="s">
        <v>111</v>
      </c>
      <c r="C8" s="32"/>
      <c r="D8" s="49"/>
      <c r="E8" s="50">
        <v>2021</v>
      </c>
      <c r="F8" s="49"/>
      <c r="G8" s="49"/>
      <c r="H8" s="49"/>
      <c r="I8" s="49"/>
      <c r="J8" s="49"/>
      <c r="K8" s="49"/>
      <c r="L8" s="49"/>
      <c r="M8" s="49"/>
      <c r="N8" s="51"/>
      <c r="O8" s="49"/>
      <c r="P8" s="49"/>
      <c r="Q8" s="49"/>
      <c r="R8" s="49"/>
      <c r="S8" s="49"/>
      <c r="T8" s="49"/>
      <c r="U8" s="49"/>
      <c r="V8" s="49"/>
    </row>
    <row r="9" spans="1:22" ht="32.25" customHeight="1" x14ac:dyDescent="0.25">
      <c r="A9" s="52" t="s">
        <v>112</v>
      </c>
      <c r="B9" s="37"/>
      <c r="C9" s="138" t="str">
        <f>т1!D9</f>
        <v>Разработка проектно-сметной документации по реконструкции распредсетей ВЛ и ТП 10-6/0,4кВ</v>
      </c>
      <c r="D9" s="138"/>
      <c r="E9" s="138"/>
      <c r="F9" s="138"/>
      <c r="G9" s="138"/>
      <c r="H9" s="138"/>
      <c r="I9" s="138"/>
      <c r="J9" s="138"/>
      <c r="K9" s="138"/>
      <c r="L9" s="53"/>
      <c r="M9" s="53"/>
      <c r="N9" s="54"/>
      <c r="O9" s="55"/>
      <c r="P9" s="55"/>
      <c r="Q9" s="55"/>
      <c r="R9" s="52"/>
      <c r="S9" s="52"/>
      <c r="T9" s="52"/>
      <c r="U9" s="52"/>
      <c r="V9" s="52"/>
    </row>
    <row r="10" spans="1:22" x14ac:dyDescent="0.25">
      <c r="A10" s="52" t="s">
        <v>62</v>
      </c>
      <c r="B10" s="37"/>
      <c r="C10" s="106" t="s">
        <v>148</v>
      </c>
      <c r="D10" s="107"/>
      <c r="E10" s="107"/>
      <c r="F10" s="107"/>
      <c r="G10" s="107"/>
      <c r="H10" s="107"/>
      <c r="I10" s="52"/>
      <c r="J10" s="52"/>
      <c r="K10" s="52"/>
      <c r="L10" s="52"/>
      <c r="M10" s="52"/>
      <c r="N10" s="56"/>
      <c r="O10" s="52"/>
      <c r="P10" s="52"/>
      <c r="Q10" s="52"/>
      <c r="R10" s="52"/>
      <c r="S10" s="52"/>
      <c r="T10" s="52"/>
      <c r="U10" s="52"/>
      <c r="V10" s="52"/>
    </row>
    <row r="11" spans="1:22" x14ac:dyDescent="0.25">
      <c r="A11" s="124" t="s">
        <v>150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49"/>
      <c r="R11" s="49"/>
      <c r="S11" s="49"/>
      <c r="T11" s="49"/>
      <c r="U11" s="49"/>
      <c r="V11" s="49"/>
    </row>
    <row r="12" spans="1:22" x14ac:dyDescent="0.25">
      <c r="A12" s="37"/>
      <c r="B12" s="37"/>
      <c r="C12" s="57"/>
      <c r="D12" s="57" t="s">
        <v>9</v>
      </c>
      <c r="F12" s="57"/>
      <c r="G12" s="57"/>
      <c r="H12" s="57"/>
      <c r="I12" s="57"/>
      <c r="J12" s="57"/>
      <c r="K12" s="57"/>
      <c r="L12" s="57"/>
      <c r="M12" s="57"/>
      <c r="N12" s="58"/>
      <c r="O12" s="57"/>
      <c r="P12" s="57"/>
      <c r="Q12" s="57"/>
      <c r="R12" s="57"/>
      <c r="S12" s="57"/>
      <c r="T12" s="57"/>
      <c r="U12" s="57"/>
      <c r="V12" s="57"/>
    </row>
    <row r="13" spans="1:22" x14ac:dyDescent="0.25">
      <c r="A13" s="52" t="s">
        <v>10</v>
      </c>
      <c r="B13" s="37"/>
      <c r="C13" s="52"/>
      <c r="D13" s="52"/>
      <c r="F13" s="59" t="s">
        <v>113</v>
      </c>
      <c r="G13" s="60"/>
      <c r="H13" s="52"/>
      <c r="I13" s="61"/>
      <c r="J13" s="52"/>
      <c r="K13" s="52"/>
      <c r="L13" s="52"/>
      <c r="M13" s="52"/>
      <c r="N13" s="56"/>
      <c r="O13" s="52"/>
      <c r="P13" s="52"/>
      <c r="Q13" s="52"/>
      <c r="R13" s="52"/>
      <c r="S13" s="52"/>
      <c r="T13" s="52"/>
      <c r="U13" s="52"/>
      <c r="V13" s="52"/>
    </row>
    <row r="14" spans="1:22" x14ac:dyDescent="0.25">
      <c r="A14" s="52" t="s">
        <v>114</v>
      </c>
      <c r="B14" s="37"/>
      <c r="C14" s="139" t="s">
        <v>115</v>
      </c>
      <c r="D14" s="139"/>
      <c r="E14" s="139"/>
      <c r="F14" s="139"/>
      <c r="G14" s="139"/>
      <c r="H14" s="139"/>
      <c r="I14" s="52"/>
      <c r="J14" s="52"/>
      <c r="K14" s="52"/>
      <c r="L14" s="52"/>
      <c r="M14" s="52"/>
      <c r="N14" s="56"/>
      <c r="O14" s="52"/>
      <c r="P14" s="52"/>
      <c r="Q14" s="52"/>
      <c r="R14" s="52"/>
      <c r="S14" s="52"/>
      <c r="T14" s="52"/>
      <c r="U14" s="52"/>
      <c r="V14" s="52"/>
    </row>
    <row r="15" spans="1:22" x14ac:dyDescent="0.25">
      <c r="A15" s="37"/>
      <c r="B15" s="32"/>
      <c r="C15" s="57" t="s">
        <v>116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8"/>
      <c r="O15" s="57"/>
      <c r="P15" s="57"/>
      <c r="Q15" s="57"/>
      <c r="R15" s="57"/>
      <c r="S15" s="57"/>
      <c r="T15" s="57"/>
      <c r="U15" s="57"/>
      <c r="V15" s="57"/>
    </row>
    <row r="16" spans="1:22" ht="42" customHeight="1" x14ac:dyDescent="0.25">
      <c r="A16" s="140" t="s">
        <v>55</v>
      </c>
      <c r="B16" s="140"/>
      <c r="C16" s="140"/>
      <c r="D16" s="140"/>
      <c r="G16" s="62"/>
      <c r="H16" s="62"/>
      <c r="I16" s="62"/>
      <c r="J16" s="62"/>
      <c r="K16" s="62"/>
      <c r="L16" s="62"/>
      <c r="M16" s="62"/>
    </row>
    <row r="17" spans="1:19" ht="40.5" customHeight="1" x14ac:dyDescent="0.25">
      <c r="A17" s="63" t="s">
        <v>12</v>
      </c>
      <c r="B17" s="64" t="s">
        <v>56</v>
      </c>
      <c r="C17" s="65" t="s">
        <v>14</v>
      </c>
      <c r="D17" s="66" t="s">
        <v>15</v>
      </c>
      <c r="F17" s="67"/>
      <c r="G17" s="67"/>
      <c r="H17" s="68"/>
      <c r="I17" s="68"/>
      <c r="J17" s="68"/>
      <c r="K17" s="68"/>
      <c r="L17" s="68"/>
      <c r="M17" s="68"/>
      <c r="N17" s="69"/>
      <c r="O17" s="69"/>
      <c r="P17" s="70"/>
      <c r="Q17" s="62"/>
      <c r="R17" s="70"/>
      <c r="S17" s="67"/>
    </row>
    <row r="18" spans="1:19" ht="15" customHeight="1" x14ac:dyDescent="0.25">
      <c r="A18" s="63">
        <v>1</v>
      </c>
      <c r="B18" s="64">
        <v>2</v>
      </c>
      <c r="C18" s="65">
        <v>3</v>
      </c>
      <c r="D18" s="64">
        <v>4</v>
      </c>
      <c r="F18" s="67"/>
      <c r="G18" s="71"/>
      <c r="H18" s="72"/>
      <c r="I18" s="72"/>
      <c r="J18" s="72"/>
      <c r="K18" s="72"/>
      <c r="L18" s="72"/>
      <c r="M18" s="72"/>
      <c r="N18" s="73"/>
      <c r="O18" s="72"/>
      <c r="P18" s="71"/>
      <c r="Q18" s="72"/>
      <c r="R18" s="71"/>
      <c r="S18" s="72"/>
    </row>
    <row r="19" spans="1:19" ht="90.75" customHeight="1" x14ac:dyDescent="0.25">
      <c r="A19" s="74">
        <v>1</v>
      </c>
      <c r="B19" s="75" t="s">
        <v>117</v>
      </c>
      <c r="C19" s="76">
        <v>590278.554</v>
      </c>
      <c r="D19" s="77">
        <f>'т3 (2)'!Q26+'т3 (3)'!Q26+'т3 (4)'!Q29+т4!Q23+'т4 (2)'!Q23+'т4 (3)'!Q23+'т4 (4)'!Q23+'т4 (5)'!Q23+'т4 (6)'!Q23</f>
        <v>590278.554</v>
      </c>
      <c r="F19" s="72"/>
      <c r="G19" s="71"/>
      <c r="H19" s="62"/>
      <c r="I19" s="62"/>
      <c r="J19" s="62"/>
      <c r="K19" s="62"/>
      <c r="L19" s="62"/>
      <c r="M19" s="62"/>
      <c r="N19" s="62"/>
      <c r="O19" s="67"/>
      <c r="P19" s="67"/>
      <c r="Q19" s="67"/>
      <c r="R19" s="67"/>
      <c r="S19" s="67"/>
    </row>
    <row r="20" spans="1:19" ht="60" customHeight="1" x14ac:dyDescent="0.25">
      <c r="A20" s="74">
        <v>2</v>
      </c>
      <c r="B20" s="75" t="s">
        <v>118</v>
      </c>
      <c r="C20" s="76">
        <v>118055.7108</v>
      </c>
      <c r="D20" s="78">
        <f>D19*0.2</f>
        <v>118055.7108</v>
      </c>
      <c r="F20" s="126" t="s">
        <v>119</v>
      </c>
      <c r="G20" s="127"/>
      <c r="H20" s="127"/>
      <c r="I20" s="127"/>
      <c r="J20" s="127"/>
      <c r="K20" s="127"/>
      <c r="L20" s="128"/>
      <c r="M20" s="67"/>
      <c r="N20" s="67"/>
      <c r="O20" s="67"/>
      <c r="P20" s="67"/>
      <c r="Q20" s="67"/>
      <c r="R20" s="67"/>
      <c r="S20" s="67"/>
    </row>
    <row r="21" spans="1:19" ht="112.5" customHeight="1" x14ac:dyDescent="0.25">
      <c r="A21" s="74">
        <v>3</v>
      </c>
      <c r="B21" s="75" t="s">
        <v>120</v>
      </c>
      <c r="C21" s="76">
        <v>708334.2648</v>
      </c>
      <c r="D21" s="78">
        <f>D19+D20</f>
        <v>708334.2648</v>
      </c>
      <c r="F21" s="79">
        <v>2018</v>
      </c>
      <c r="G21" s="79">
        <v>2019</v>
      </c>
      <c r="H21" s="79">
        <v>2020</v>
      </c>
      <c r="I21" s="79">
        <v>2021</v>
      </c>
      <c r="J21" s="79">
        <v>2022</v>
      </c>
      <c r="K21" s="79">
        <v>2023</v>
      </c>
      <c r="L21" s="79">
        <v>2024</v>
      </c>
      <c r="M21" s="67"/>
      <c r="N21" s="67"/>
      <c r="O21" s="67"/>
      <c r="P21" s="67"/>
      <c r="Q21" s="67"/>
      <c r="R21" s="67"/>
      <c r="S21" s="67"/>
    </row>
    <row r="22" spans="1:19" ht="53.25" customHeight="1" x14ac:dyDescent="0.25">
      <c r="A22" s="74" t="s">
        <v>121</v>
      </c>
      <c r="B22" s="80" t="s">
        <v>122</v>
      </c>
      <c r="C22" s="76">
        <v>836345.51405393344</v>
      </c>
      <c r="D22" s="81">
        <f>D23+D24*((D26/D25*(F22+100)/200+D27/D25*(G22+100)/200*F22/100+D28/D25*(H22+100)/200*G22/100*F22/100+D29/D25*(I22+100)/200*H22/100*G22/100*F22/100+D30/D25*(J22+100)/200*I22/100*H22/100*G22/100*F22/100+D31/D25*(K22+100)/200*J22/100*I22/100*H22/100*G22/100*F22/100))</f>
        <v>867557.07550076069</v>
      </c>
      <c r="F22" s="141">
        <v>105.3</v>
      </c>
      <c r="G22" s="142">
        <v>106.8</v>
      </c>
      <c r="H22" s="142">
        <v>106.2</v>
      </c>
      <c r="I22" s="143">
        <v>105.1</v>
      </c>
      <c r="J22" s="143">
        <v>104.8</v>
      </c>
      <c r="K22" s="108">
        <v>104.7</v>
      </c>
      <c r="L22" s="108">
        <v>104.7</v>
      </c>
      <c r="M22" s="67"/>
      <c r="N22" s="67"/>
      <c r="O22" s="67"/>
      <c r="P22" s="67"/>
      <c r="Q22" s="67"/>
      <c r="R22" s="67"/>
      <c r="S22" s="67"/>
    </row>
    <row r="23" spans="1:19" ht="69" customHeight="1" x14ac:dyDescent="0.25">
      <c r="A23" s="74" t="s">
        <v>123</v>
      </c>
      <c r="B23" s="82" t="s">
        <v>124</v>
      </c>
      <c r="C23" s="76">
        <v>0</v>
      </c>
      <c r="D23" s="83">
        <v>0</v>
      </c>
      <c r="E23" s="32"/>
      <c r="F23" s="32"/>
      <c r="G23" s="62"/>
      <c r="H23" s="62" t="s">
        <v>32</v>
      </c>
      <c r="I23" s="62"/>
      <c r="J23" s="62"/>
      <c r="K23" s="62"/>
      <c r="L23" s="62"/>
      <c r="M23" s="62"/>
      <c r="N23" s="84" t="s">
        <v>125</v>
      </c>
    </row>
    <row r="24" spans="1:19" ht="53.25" customHeight="1" x14ac:dyDescent="0.25">
      <c r="A24" s="74" t="s">
        <v>126</v>
      </c>
      <c r="B24" s="82" t="s">
        <v>127</v>
      </c>
      <c r="C24" s="76">
        <v>708334.2648</v>
      </c>
      <c r="D24" s="77">
        <f>D21</f>
        <v>708334.2648</v>
      </c>
      <c r="E24" s="32"/>
      <c r="F24" s="85"/>
      <c r="G24" s="62"/>
      <c r="H24" s="62"/>
      <c r="I24" s="62"/>
      <c r="J24" s="62"/>
      <c r="K24" s="62"/>
      <c r="L24" s="62"/>
      <c r="M24" s="62"/>
    </row>
    <row r="25" spans="1:19" ht="84" customHeight="1" x14ac:dyDescent="0.25">
      <c r="A25" s="74" t="s">
        <v>128</v>
      </c>
      <c r="B25" s="82" t="s">
        <v>129</v>
      </c>
      <c r="C25" s="76">
        <v>648970.69344923494</v>
      </c>
      <c r="D25" s="77">
        <f>SUM(D26:D31)</f>
        <v>647672.75000000012</v>
      </c>
      <c r="E25" s="32"/>
      <c r="F25" s="32"/>
      <c r="G25" s="86"/>
      <c r="H25" s="86"/>
      <c r="I25" s="86"/>
      <c r="J25" s="86"/>
      <c r="K25" s="86"/>
      <c r="L25" s="86"/>
      <c r="M25" s="86"/>
    </row>
    <row r="26" spans="1:19" ht="16.5" x14ac:dyDescent="0.25">
      <c r="A26" s="74" t="s">
        <v>130</v>
      </c>
      <c r="B26" s="87" t="s">
        <v>131</v>
      </c>
      <c r="C26" s="76">
        <v>0</v>
      </c>
      <c r="D26" s="88">
        <v>0</v>
      </c>
      <c r="E26" s="32"/>
      <c r="F26" s="32"/>
      <c r="N26" s="89" t="s">
        <v>132</v>
      </c>
      <c r="Q26" s="32">
        <v>1.2</v>
      </c>
    </row>
    <row r="27" spans="1:19" ht="16.5" x14ac:dyDescent="0.25">
      <c r="A27" s="74" t="s">
        <v>133</v>
      </c>
      <c r="B27" s="87" t="s">
        <v>134</v>
      </c>
      <c r="C27" s="76">
        <v>0</v>
      </c>
      <c r="D27" s="88">
        <v>0</v>
      </c>
      <c r="E27" s="32"/>
      <c r="F27" s="32"/>
      <c r="N27" s="89" t="s">
        <v>132</v>
      </c>
    </row>
    <row r="28" spans="1:19" ht="16.5" x14ac:dyDescent="0.25">
      <c r="A28" s="74" t="s">
        <v>135</v>
      </c>
      <c r="B28" s="87" t="s">
        <v>136</v>
      </c>
      <c r="C28" s="76">
        <v>194372.57225013853</v>
      </c>
      <c r="D28" s="88">
        <v>0</v>
      </c>
      <c r="E28" s="70"/>
      <c r="F28" s="32"/>
      <c r="N28" s="89" t="s">
        <v>132</v>
      </c>
    </row>
    <row r="29" spans="1:19" ht="16.5" x14ac:dyDescent="0.25">
      <c r="A29" s="74" t="s">
        <v>137</v>
      </c>
      <c r="B29" s="87" t="s">
        <v>138</v>
      </c>
      <c r="C29" s="76">
        <v>454598.12119909644</v>
      </c>
      <c r="D29" s="88">
        <f>'[2]Формат ИПР'!$BU$417*1000</f>
        <v>647672.75000000012</v>
      </c>
      <c r="E29" s="70"/>
      <c r="F29" s="32"/>
      <c r="N29" s="90"/>
    </row>
    <row r="30" spans="1:19" ht="16.5" x14ac:dyDescent="0.25">
      <c r="A30" s="74" t="s">
        <v>139</v>
      </c>
      <c r="B30" s="87" t="s">
        <v>140</v>
      </c>
      <c r="C30" s="76">
        <v>0</v>
      </c>
      <c r="D30" s="88">
        <v>0</v>
      </c>
      <c r="E30" s="70"/>
      <c r="F30" s="32"/>
      <c r="N30" s="90"/>
    </row>
    <row r="31" spans="1:19" ht="16.5" x14ac:dyDescent="0.25">
      <c r="A31" s="74" t="s">
        <v>141</v>
      </c>
      <c r="B31" s="87" t="s">
        <v>142</v>
      </c>
      <c r="C31" s="76">
        <v>0</v>
      </c>
      <c r="D31" s="77">
        <v>0</v>
      </c>
      <c r="E31" s="70"/>
      <c r="F31" s="32"/>
      <c r="N31" s="90"/>
    </row>
    <row r="32" spans="1:19" ht="39" customHeight="1" x14ac:dyDescent="0.25">
      <c r="A32" s="91"/>
      <c r="B32" s="92"/>
      <c r="C32" s="93"/>
      <c r="D32" s="94"/>
      <c r="E32" s="45"/>
      <c r="F32" s="95"/>
      <c r="G32" s="34"/>
      <c r="H32" s="37"/>
      <c r="I32" s="37"/>
      <c r="J32" s="37"/>
      <c r="K32" s="37"/>
      <c r="L32" s="37"/>
      <c r="M32" s="37"/>
      <c r="N32" s="37"/>
    </row>
    <row r="33" spans="1:14" x14ac:dyDescent="0.25">
      <c r="A33" s="96"/>
      <c r="B33" s="34" t="s">
        <v>143</v>
      </c>
      <c r="C33" s="97"/>
      <c r="D33" s="97"/>
      <c r="E33" s="98"/>
      <c r="F33" s="45"/>
      <c r="G33" s="45"/>
      <c r="H33" s="37"/>
      <c r="I33" s="37"/>
      <c r="J33" s="37"/>
      <c r="K33" s="37"/>
      <c r="L33" s="37"/>
      <c r="M33" s="37"/>
      <c r="N33" s="37"/>
    </row>
    <row r="34" spans="1:14" x14ac:dyDescent="0.25">
      <c r="A34" s="96"/>
      <c r="B34" s="34" t="s">
        <v>58</v>
      </c>
      <c r="C34" s="34"/>
      <c r="D34" s="99"/>
      <c r="E34" s="29"/>
      <c r="F34" s="100"/>
      <c r="G34" s="34"/>
      <c r="H34" s="37"/>
      <c r="I34" s="37"/>
      <c r="J34" s="37"/>
      <c r="K34" s="37"/>
      <c r="L34" s="37"/>
      <c r="M34" s="37"/>
      <c r="N34" s="37"/>
    </row>
    <row r="35" spans="1:14" x14ac:dyDescent="0.25">
      <c r="A35" s="96"/>
      <c r="B35" s="34"/>
      <c r="C35" s="34"/>
      <c r="D35" s="99"/>
      <c r="E35" s="101"/>
      <c r="F35" s="67"/>
      <c r="G35" s="34"/>
      <c r="H35" s="37"/>
      <c r="I35" s="37"/>
      <c r="J35" s="37"/>
      <c r="K35" s="37"/>
      <c r="L35" s="37"/>
      <c r="M35" s="37"/>
      <c r="N35" s="37"/>
    </row>
    <row r="36" spans="1:14" x14ac:dyDescent="0.25">
      <c r="A36" s="96"/>
      <c r="B36" s="34" t="s">
        <v>143</v>
      </c>
      <c r="C36" s="97"/>
      <c r="D36" s="97"/>
      <c r="E36" s="98"/>
      <c r="F36" s="32"/>
      <c r="G36" s="37"/>
      <c r="H36" s="37"/>
      <c r="I36" s="37"/>
      <c r="J36" s="37"/>
      <c r="K36" s="37"/>
      <c r="L36" s="37"/>
      <c r="M36" s="37"/>
      <c r="N36" s="37"/>
    </row>
    <row r="37" spans="1:14" x14ac:dyDescent="0.25">
      <c r="A37" s="102"/>
      <c r="B37" s="34" t="s">
        <v>58</v>
      </c>
      <c r="C37" s="34"/>
      <c r="D37" s="69"/>
      <c r="E37" s="69"/>
      <c r="F37" s="32"/>
      <c r="G37" s="103"/>
      <c r="H37" s="37"/>
      <c r="I37" s="37"/>
      <c r="J37" s="37"/>
      <c r="K37" s="37"/>
      <c r="L37" s="37"/>
      <c r="M37" s="37"/>
      <c r="N37" s="37"/>
    </row>
    <row r="38" spans="1:14" x14ac:dyDescent="0.25">
      <c r="A38" s="104"/>
      <c r="B38" s="105"/>
      <c r="C38" s="72"/>
      <c r="D38" s="69"/>
      <c r="E38" s="69"/>
      <c r="F38" s="32"/>
      <c r="G38" s="103"/>
    </row>
    <row r="39" spans="1:14" x14ac:dyDescent="0.25">
      <c r="A39" s="104"/>
      <c r="B39" s="105"/>
      <c r="C39" s="72"/>
      <c r="D39" s="69"/>
    </row>
    <row r="40" spans="1:14" ht="18" x14ac:dyDescent="0.25">
      <c r="A40" s="129" t="s">
        <v>144</v>
      </c>
      <c r="B40" s="129"/>
      <c r="C40" s="129"/>
      <c r="D40" s="129"/>
    </row>
    <row r="41" spans="1:14" ht="36" customHeight="1" x14ac:dyDescent="0.25">
      <c r="A41" s="130" t="s">
        <v>145</v>
      </c>
      <c r="B41" s="130"/>
      <c r="C41" s="130"/>
      <c r="D41" s="130"/>
    </row>
    <row r="42" spans="1:14" ht="31.5" customHeight="1" x14ac:dyDescent="0.25">
      <c r="A42" s="130" t="s">
        <v>146</v>
      </c>
      <c r="B42" s="130"/>
      <c r="C42" s="130"/>
      <c r="D42" s="130"/>
      <c r="E42" s="34" t="s">
        <v>32</v>
      </c>
    </row>
    <row r="43" spans="1:14" s="67" customFormat="1" ht="93.75" customHeight="1" x14ac:dyDescent="0.25">
      <c r="A43" s="130" t="s">
        <v>147</v>
      </c>
      <c r="B43" s="130"/>
      <c r="C43" s="130"/>
      <c r="D43" s="130"/>
      <c r="E43" s="72"/>
      <c r="F43" s="71"/>
      <c r="N43" s="90"/>
    </row>
    <row r="44" spans="1:14" s="67" customFormat="1" ht="18.75" customHeight="1" x14ac:dyDescent="0.25">
      <c r="A44" s="131"/>
      <c r="B44" s="131"/>
      <c r="C44" s="131"/>
      <c r="D44" s="131"/>
      <c r="E44" s="72"/>
      <c r="F44" s="71"/>
      <c r="N44" s="90"/>
    </row>
    <row r="45" spans="1:14" s="67" customFormat="1" ht="41.25" customHeight="1" x14ac:dyDescent="0.25">
      <c r="A45" s="131"/>
      <c r="B45" s="131"/>
      <c r="C45" s="131"/>
      <c r="D45" s="131"/>
      <c r="E45" s="72"/>
      <c r="F45" s="71"/>
      <c r="N45" s="90"/>
    </row>
    <row r="46" spans="1:14" s="67" customFormat="1" ht="38.25" customHeight="1" x14ac:dyDescent="0.25">
      <c r="A46" s="131"/>
      <c r="B46" s="131"/>
      <c r="C46" s="131"/>
      <c r="D46" s="131"/>
      <c r="E46" s="37"/>
      <c r="F46" s="71"/>
      <c r="N46" s="90"/>
    </row>
    <row r="47" spans="1:14" s="67" customFormat="1" ht="18.75" customHeight="1" x14ac:dyDescent="0.25">
      <c r="A47" s="132"/>
      <c r="B47" s="132"/>
      <c r="C47" s="132"/>
      <c r="D47" s="132"/>
      <c r="E47" s="72"/>
      <c r="F47" s="71"/>
      <c r="N47" s="90"/>
    </row>
    <row r="48" spans="1:14" s="67" customFormat="1" ht="217.5" customHeight="1" x14ac:dyDescent="0.25">
      <c r="A48" s="133"/>
      <c r="B48" s="134"/>
      <c r="C48" s="134"/>
      <c r="D48" s="134"/>
      <c r="E48" s="72"/>
      <c r="F48" s="71"/>
      <c r="N48" s="90"/>
    </row>
    <row r="49" spans="1:4" ht="53.25" customHeight="1" x14ac:dyDescent="0.25">
      <c r="A49" s="133"/>
      <c r="B49" s="135"/>
      <c r="C49" s="135"/>
      <c r="D49" s="135"/>
    </row>
    <row r="50" spans="1:4" x14ac:dyDescent="0.25">
      <c r="A50" s="125"/>
      <c r="B50" s="125"/>
      <c r="C50" s="125"/>
      <c r="D50" s="125"/>
    </row>
    <row r="51" spans="1:4" x14ac:dyDescent="0.25">
      <c r="B51" s="37"/>
    </row>
    <row r="55" spans="1:4" x14ac:dyDescent="0.25">
      <c r="B55" s="37"/>
    </row>
  </sheetData>
  <mergeCells count="18">
    <mergeCell ref="A4:H4"/>
    <mergeCell ref="D6:G6"/>
    <mergeCell ref="C9:K9"/>
    <mergeCell ref="C14:H14"/>
    <mergeCell ref="A16:D16"/>
    <mergeCell ref="A11:P11"/>
    <mergeCell ref="A50:D50"/>
    <mergeCell ref="F20:L20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A9" sqref="A9:P9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customWidth="1"/>
    <col min="11" max="11" width="22" customWidth="1"/>
    <col min="12" max="12" width="13" customWidth="1"/>
    <col min="13" max="13" width="10" customWidth="1"/>
    <col min="14" max="14" width="13" customWidth="1"/>
    <col min="15" max="15" width="16" customWidth="1"/>
    <col min="16" max="16" width="14" customWidth="1"/>
    <col min="17" max="17" width="8.375" customWidth="1"/>
    <col min="18" max="18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15" t="s">
        <v>0</v>
      </c>
      <c r="P1" s="115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15" t="s">
        <v>1</v>
      </c>
      <c r="P2" s="115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15" t="s">
        <v>2</v>
      </c>
      <c r="P3" s="115"/>
    </row>
    <row r="4" spans="1:17" x14ac:dyDescent="0.2">
      <c r="A4" s="116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6" spans="1:17" x14ac:dyDescent="0.2">
      <c r="A6" s="112" t="s">
        <v>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</row>
    <row r="7" spans="1:17" x14ac:dyDescent="0.2">
      <c r="A7" s="109" t="s">
        <v>5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</row>
    <row r="8" spans="1:17" x14ac:dyDescent="0.2">
      <c r="A8" s="112" t="s">
        <v>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7" x14ac:dyDescent="0.2">
      <c r="A9" s="111" t="s">
        <v>57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</row>
    <row r="10" spans="1:17" x14ac:dyDescent="0.2">
      <c r="A10" s="111" t="s">
        <v>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</row>
    <row r="11" spans="1:17" s="7" customFormat="1" x14ac:dyDescent="0.2">
      <c r="A11" s="111" t="s">
        <v>8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7" x14ac:dyDescent="0.2">
      <c r="A12" s="109" t="s">
        <v>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</row>
    <row r="13" spans="1:17" x14ac:dyDescent="0.2">
      <c r="A13" s="111" t="s">
        <v>10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</row>
    <row r="14" spans="1:17" x14ac:dyDescent="0.2">
      <c r="A14" s="112" t="s">
        <v>51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7" s="10" customFormat="1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s="10" customFormat="1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s="10" customFormat="1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s="10" customFormat="1" ht="105" x14ac:dyDescent="0.2">
      <c r="A18" s="113"/>
      <c r="B18" s="113"/>
      <c r="C18" s="11" t="s">
        <v>20</v>
      </c>
      <c r="D18" s="11" t="s">
        <v>21</v>
      </c>
      <c r="E18" s="11" t="s">
        <v>22</v>
      </c>
      <c r="F18" s="11" t="s">
        <v>23</v>
      </c>
      <c r="G18" s="11" t="s">
        <v>24</v>
      </c>
      <c r="H18" s="11" t="s">
        <v>25</v>
      </c>
      <c r="I18" s="11" t="s">
        <v>26</v>
      </c>
      <c r="J18" s="113"/>
      <c r="K18" s="11" t="s">
        <v>20</v>
      </c>
      <c r="L18" s="11" t="s">
        <v>21</v>
      </c>
      <c r="M18" s="11" t="s">
        <v>22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27</v>
      </c>
      <c r="S18" s="11" t="s">
        <v>28</v>
      </c>
    </row>
    <row r="19" spans="1:19" s="10" customFormat="1" ht="15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1">
        <v>17</v>
      </c>
    </row>
    <row r="20" spans="1:19" s="6" customFormat="1" ht="9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1:P11"/>
    <mergeCell ref="J15:J18"/>
    <mergeCell ref="K15:Q15"/>
    <mergeCell ref="K16:Q16"/>
    <mergeCell ref="A15:A18"/>
    <mergeCell ref="B15:B18"/>
    <mergeCell ref="C16:I16"/>
    <mergeCell ref="C17:F17"/>
    <mergeCell ref="G17:I17"/>
    <mergeCell ref="K17:N17"/>
    <mergeCell ref="O17:Q17"/>
    <mergeCell ref="A12:P12"/>
    <mergeCell ref="A13:P13"/>
    <mergeCell ref="A14:P14"/>
    <mergeCell ref="C15:I15"/>
    <mergeCell ref="A7:P7"/>
    <mergeCell ref="A8:P8"/>
    <mergeCell ref="A9:P9"/>
    <mergeCell ref="A10:P10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D32" sqref="D32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25" style="10" customWidth="1"/>
    <col min="11" max="11" width="13" customWidth="1"/>
    <col min="12" max="12" width="22" customWidth="1"/>
    <col min="13" max="13" width="13" customWidth="1"/>
    <col min="14" max="14" width="10" customWidth="1"/>
    <col min="15" max="15" width="13" customWidth="1"/>
    <col min="16" max="16" width="16" customWidth="1"/>
    <col min="17" max="17" width="14" customWidth="1"/>
    <col min="18" max="18" width="8.375" customWidth="1"/>
    <col min="19" max="19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9"/>
      <c r="K1" s="2"/>
      <c r="L1" s="2"/>
      <c r="M1" s="2"/>
      <c r="N1" s="2"/>
      <c r="O1" s="2"/>
      <c r="P1" s="115" t="s">
        <v>0</v>
      </c>
      <c r="Q1" s="115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9"/>
      <c r="K2" s="2"/>
      <c r="L2" s="2"/>
      <c r="M2" s="2"/>
      <c r="N2" s="2"/>
      <c r="O2" s="2"/>
      <c r="P2" s="115" t="s">
        <v>1</v>
      </c>
      <c r="Q2" s="115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9"/>
      <c r="K3" s="2"/>
      <c r="L3" s="2"/>
      <c r="M3" s="2"/>
      <c r="N3" s="2"/>
      <c r="O3" s="2"/>
      <c r="P3" s="115" t="s">
        <v>2</v>
      </c>
      <c r="Q3" s="115"/>
    </row>
    <row r="4" spans="1:17" x14ac:dyDescent="0.2">
      <c r="A4" s="116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6" spans="1:17" x14ac:dyDescent="0.2">
      <c r="A6" s="112" t="s">
        <v>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1:17" x14ac:dyDescent="0.2">
      <c r="A7" s="109" t="s">
        <v>5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1:17" x14ac:dyDescent="0.2">
      <c r="A8" s="112" t="s">
        <v>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</row>
    <row r="9" spans="1:17" x14ac:dyDescent="0.2">
      <c r="A9" s="111" t="s">
        <v>57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17" x14ac:dyDescent="0.2">
      <c r="A10" s="111" t="s">
        <v>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1:17" s="7" customFormat="1" x14ac:dyDescent="0.2">
      <c r="A11" s="111" t="s">
        <v>8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</row>
    <row r="12" spans="1:17" x14ac:dyDescent="0.2">
      <c r="A12" s="109" t="s">
        <v>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</row>
    <row r="13" spans="1:17" x14ac:dyDescent="0.2">
      <c r="A13" s="111" t="s">
        <v>10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</row>
    <row r="14" spans="1:17" x14ac:dyDescent="0.2">
      <c r="A14" s="112" t="s">
        <v>52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</row>
    <row r="15" spans="1:17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ht="60" x14ac:dyDescent="0.2">
      <c r="A18" s="113"/>
      <c r="B18" s="113"/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13"/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53</v>
      </c>
      <c r="Q18" s="1" t="s">
        <v>54</v>
      </c>
      <c r="R18" s="1" t="s">
        <v>27</v>
      </c>
      <c r="S18" s="1" t="s">
        <v>28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">
        <v>17</v>
      </c>
    </row>
    <row r="20" spans="1:19" s="6" customFormat="1" ht="6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P1:Q1"/>
    <mergeCell ref="P2:Q2"/>
    <mergeCell ref="P3:Q3"/>
    <mergeCell ref="A4:Q4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J15:J18"/>
  </mergeCells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A9" sqref="A9:P9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customWidth="1"/>
    <col min="11" max="11" width="22" customWidth="1"/>
    <col min="12" max="12" width="13" customWidth="1"/>
    <col min="13" max="13" width="10" customWidth="1"/>
    <col min="14" max="14" width="13" customWidth="1"/>
    <col min="15" max="15" width="16" customWidth="1"/>
    <col min="16" max="16" width="14" customWidth="1"/>
    <col min="17" max="17" width="8.375" customWidth="1"/>
    <col min="18" max="18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15" t="s">
        <v>0</v>
      </c>
      <c r="P1" s="115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15" t="s">
        <v>1</v>
      </c>
      <c r="P2" s="115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15" t="s">
        <v>2</v>
      </c>
      <c r="P3" s="115"/>
    </row>
    <row r="4" spans="1:17" x14ac:dyDescent="0.2">
      <c r="A4" s="116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6" spans="1:17" x14ac:dyDescent="0.2">
      <c r="A6" s="112" t="s">
        <v>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</row>
    <row r="7" spans="1:17" x14ac:dyDescent="0.2">
      <c r="A7" s="109" t="s">
        <v>5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</row>
    <row r="8" spans="1:17" x14ac:dyDescent="0.2">
      <c r="A8" s="112" t="s">
        <v>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7" x14ac:dyDescent="0.2">
      <c r="A9" s="111" t="s">
        <v>57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</row>
    <row r="10" spans="1:17" x14ac:dyDescent="0.2">
      <c r="A10" s="111" t="s">
        <v>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</row>
    <row r="11" spans="1:17" s="7" customFormat="1" x14ac:dyDescent="0.2">
      <c r="A11" s="111" t="s">
        <v>8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7" x14ac:dyDescent="0.2">
      <c r="A12" s="109" t="s">
        <v>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</row>
    <row r="13" spans="1:17" x14ac:dyDescent="0.2">
      <c r="A13" s="111" t="s">
        <v>10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</row>
    <row r="14" spans="1:17" x14ac:dyDescent="0.2">
      <c r="A14" s="112" t="s">
        <v>33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7" s="10" customFormat="1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s="10" customFormat="1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s="10" customFormat="1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s="10" customFormat="1" ht="105" x14ac:dyDescent="0.2">
      <c r="A18" s="113"/>
      <c r="B18" s="113"/>
      <c r="C18" s="11" t="s">
        <v>20</v>
      </c>
      <c r="D18" s="11" t="s">
        <v>21</v>
      </c>
      <c r="E18" s="11" t="s">
        <v>22</v>
      </c>
      <c r="F18" s="11" t="s">
        <v>23</v>
      </c>
      <c r="G18" s="11" t="s">
        <v>24</v>
      </c>
      <c r="H18" s="11" t="s">
        <v>25</v>
      </c>
      <c r="I18" s="11" t="s">
        <v>26</v>
      </c>
      <c r="J18" s="113"/>
      <c r="K18" s="11" t="s">
        <v>20</v>
      </c>
      <c r="L18" s="11" t="s">
        <v>21</v>
      </c>
      <c r="M18" s="11" t="s">
        <v>22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27</v>
      </c>
      <c r="S18" s="11" t="s">
        <v>28</v>
      </c>
    </row>
    <row r="19" spans="1:19" s="10" customFormat="1" ht="15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1">
        <v>17</v>
      </c>
    </row>
    <row r="20" spans="1:19" s="6" customFormat="1" ht="90" x14ac:dyDescent="0.2">
      <c r="A20" s="3" t="s">
        <v>29</v>
      </c>
      <c r="B20" s="3" t="s">
        <v>30</v>
      </c>
      <c r="C20" s="8" t="s">
        <v>31</v>
      </c>
      <c r="D20" s="3" t="s">
        <v>31</v>
      </c>
      <c r="E20" s="4" t="s">
        <v>31</v>
      </c>
      <c r="F20" s="3" t="s">
        <v>31</v>
      </c>
      <c r="G20" s="3" t="s">
        <v>31</v>
      </c>
      <c r="H20" s="5" t="s">
        <v>31</v>
      </c>
      <c r="I20" s="5" t="s">
        <v>32</v>
      </c>
      <c r="J20" s="3" t="s">
        <v>30</v>
      </c>
      <c r="K20" s="8" t="s">
        <v>31</v>
      </c>
      <c r="L20" s="3" t="s">
        <v>31</v>
      </c>
      <c r="M20" s="4" t="s">
        <v>31</v>
      </c>
      <c r="N20" s="3" t="s">
        <v>31</v>
      </c>
      <c r="O20" s="3" t="s">
        <v>31</v>
      </c>
      <c r="P20" s="5" t="s">
        <v>31</v>
      </c>
      <c r="Q20" s="5" t="s">
        <v>32</v>
      </c>
      <c r="R20" s="6" t="s">
        <v>31</v>
      </c>
      <c r="S20" s="6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1:P11"/>
    <mergeCell ref="J15:J18"/>
    <mergeCell ref="K15:Q15"/>
    <mergeCell ref="K16:Q16"/>
    <mergeCell ref="A15:A18"/>
    <mergeCell ref="B15:B18"/>
    <mergeCell ref="C16:I16"/>
    <mergeCell ref="C17:F17"/>
    <mergeCell ref="G17:I17"/>
    <mergeCell ref="K17:N17"/>
    <mergeCell ref="O17:Q17"/>
    <mergeCell ref="A12:P12"/>
    <mergeCell ref="A13:P13"/>
    <mergeCell ref="A14:P14"/>
    <mergeCell ref="C15:I15"/>
    <mergeCell ref="A7:P7"/>
    <mergeCell ref="A8:P8"/>
    <mergeCell ref="A9:P9"/>
    <mergeCell ref="A10:P10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workbookViewId="0">
      <selection activeCell="A11" sqref="A11:P11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6.375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5.87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71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34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75" x14ac:dyDescent="0.2">
      <c r="A20" s="19">
        <v>1</v>
      </c>
      <c r="B20" s="19" t="s">
        <v>36</v>
      </c>
      <c r="C20" s="20" t="s">
        <v>36</v>
      </c>
      <c r="D20" s="19" t="s">
        <v>36</v>
      </c>
      <c r="E20" s="21" t="s">
        <v>36</v>
      </c>
      <c r="F20" s="19" t="s">
        <v>36</v>
      </c>
      <c r="G20" s="19" t="s">
        <v>36</v>
      </c>
      <c r="H20" s="22" t="s">
        <v>36</v>
      </c>
      <c r="I20" s="22" t="s">
        <v>36</v>
      </c>
      <c r="J20" s="19" t="s">
        <v>73</v>
      </c>
      <c r="K20" s="20">
        <v>10</v>
      </c>
      <c r="L20" s="19" t="s">
        <v>74</v>
      </c>
      <c r="M20" s="21">
        <v>9</v>
      </c>
      <c r="N20" s="19" t="s">
        <v>48</v>
      </c>
      <c r="O20" s="19" t="s">
        <v>75</v>
      </c>
      <c r="P20" s="22">
        <v>675</v>
      </c>
      <c r="Q20" s="22">
        <v>6135.75</v>
      </c>
      <c r="R20" s="17">
        <v>1.01</v>
      </c>
      <c r="S20" s="17" t="s">
        <v>76</v>
      </c>
    </row>
    <row r="21" spans="1:19" ht="75" x14ac:dyDescent="0.2">
      <c r="A21" s="19">
        <v>2</v>
      </c>
      <c r="B21" s="19" t="s">
        <v>36</v>
      </c>
      <c r="C21" s="20" t="s">
        <v>36</v>
      </c>
      <c r="D21" s="19" t="s">
        <v>36</v>
      </c>
      <c r="E21" s="21" t="s">
        <v>36</v>
      </c>
      <c r="F21" s="19" t="s">
        <v>36</v>
      </c>
      <c r="G21" s="19" t="s">
        <v>36</v>
      </c>
      <c r="H21" s="22" t="s">
        <v>36</v>
      </c>
      <c r="I21" s="22" t="s">
        <v>36</v>
      </c>
      <c r="J21" s="19" t="s">
        <v>73</v>
      </c>
      <c r="K21" s="20">
        <v>10</v>
      </c>
      <c r="L21" s="19" t="s">
        <v>77</v>
      </c>
      <c r="M21" s="21">
        <v>30</v>
      </c>
      <c r="N21" s="19" t="s">
        <v>48</v>
      </c>
      <c r="O21" s="19" t="s">
        <v>78</v>
      </c>
      <c r="P21" s="22">
        <v>710</v>
      </c>
      <c r="Q21" s="22">
        <v>21513</v>
      </c>
      <c r="R21" s="17">
        <v>1.01</v>
      </c>
      <c r="S21" s="17" t="s">
        <v>79</v>
      </c>
    </row>
    <row r="22" spans="1:19" ht="75" x14ac:dyDescent="0.2">
      <c r="A22" s="19">
        <v>3</v>
      </c>
      <c r="B22" s="19" t="s">
        <v>36</v>
      </c>
      <c r="C22" s="20" t="s">
        <v>36</v>
      </c>
      <c r="D22" s="19" t="s">
        <v>36</v>
      </c>
      <c r="E22" s="21" t="s">
        <v>36</v>
      </c>
      <c r="F22" s="19" t="s">
        <v>36</v>
      </c>
      <c r="G22" s="19" t="s">
        <v>36</v>
      </c>
      <c r="H22" s="22" t="s">
        <v>36</v>
      </c>
      <c r="I22" s="22" t="s">
        <v>36</v>
      </c>
      <c r="J22" s="19" t="s">
        <v>73</v>
      </c>
      <c r="K22" s="20">
        <v>10</v>
      </c>
      <c r="L22" s="19" t="s">
        <v>80</v>
      </c>
      <c r="M22" s="21">
        <v>40</v>
      </c>
      <c r="N22" s="19" t="s">
        <v>48</v>
      </c>
      <c r="O22" s="19" t="s">
        <v>81</v>
      </c>
      <c r="P22" s="22">
        <v>750</v>
      </c>
      <c r="Q22" s="22">
        <v>30300</v>
      </c>
      <c r="R22" s="17">
        <v>1.01</v>
      </c>
      <c r="S22" s="17" t="s">
        <v>82</v>
      </c>
    </row>
    <row r="23" spans="1:19" ht="75" x14ac:dyDescent="0.2">
      <c r="A23" s="19">
        <v>4</v>
      </c>
      <c r="B23" s="19" t="s">
        <v>36</v>
      </c>
      <c r="C23" s="20" t="s">
        <v>36</v>
      </c>
      <c r="D23" s="19" t="s">
        <v>36</v>
      </c>
      <c r="E23" s="21" t="s">
        <v>36</v>
      </c>
      <c r="F23" s="19" t="s">
        <v>36</v>
      </c>
      <c r="G23" s="19" t="s">
        <v>36</v>
      </c>
      <c r="H23" s="22" t="s">
        <v>36</v>
      </c>
      <c r="I23" s="22" t="s">
        <v>36</v>
      </c>
      <c r="J23" s="19" t="s">
        <v>73</v>
      </c>
      <c r="K23" s="20">
        <v>10</v>
      </c>
      <c r="L23" s="19" t="s">
        <v>83</v>
      </c>
      <c r="M23" s="21">
        <v>47</v>
      </c>
      <c r="N23" s="19" t="s">
        <v>48</v>
      </c>
      <c r="O23" s="19" t="s">
        <v>84</v>
      </c>
      <c r="P23" s="22">
        <v>800</v>
      </c>
      <c r="Q23" s="22">
        <v>37976</v>
      </c>
      <c r="R23" s="17">
        <v>1.01</v>
      </c>
      <c r="S23" s="17" t="s">
        <v>85</v>
      </c>
    </row>
    <row r="24" spans="1:19" ht="75" x14ac:dyDescent="0.2">
      <c r="A24" s="19">
        <v>5</v>
      </c>
      <c r="B24" s="19" t="s">
        <v>36</v>
      </c>
      <c r="C24" s="20" t="s">
        <v>36</v>
      </c>
      <c r="D24" s="19" t="s">
        <v>36</v>
      </c>
      <c r="E24" s="21" t="s">
        <v>36</v>
      </c>
      <c r="F24" s="19" t="s">
        <v>36</v>
      </c>
      <c r="G24" s="19" t="s">
        <v>36</v>
      </c>
      <c r="H24" s="22" t="s">
        <v>36</v>
      </c>
      <c r="I24" s="22" t="s">
        <v>36</v>
      </c>
      <c r="J24" s="19" t="s">
        <v>73</v>
      </c>
      <c r="K24" s="20">
        <v>10</v>
      </c>
      <c r="L24" s="19" t="s">
        <v>86</v>
      </c>
      <c r="M24" s="21">
        <v>16</v>
      </c>
      <c r="N24" s="19" t="s">
        <v>48</v>
      </c>
      <c r="O24" s="19" t="s">
        <v>87</v>
      </c>
      <c r="P24" s="22">
        <v>1025</v>
      </c>
      <c r="Q24" s="22">
        <v>16564</v>
      </c>
      <c r="R24" s="17">
        <v>1.01</v>
      </c>
      <c r="S24" s="17" t="s">
        <v>88</v>
      </c>
    </row>
    <row r="25" spans="1:19" ht="75" x14ac:dyDescent="0.2">
      <c r="A25" s="19">
        <v>6</v>
      </c>
      <c r="B25" s="19" t="s">
        <v>36</v>
      </c>
      <c r="C25" s="20" t="s">
        <v>36</v>
      </c>
      <c r="D25" s="19" t="s">
        <v>36</v>
      </c>
      <c r="E25" s="21" t="s">
        <v>36</v>
      </c>
      <c r="F25" s="19" t="s">
        <v>36</v>
      </c>
      <c r="G25" s="19" t="s">
        <v>36</v>
      </c>
      <c r="H25" s="22" t="s">
        <v>36</v>
      </c>
      <c r="I25" s="22" t="s">
        <v>36</v>
      </c>
      <c r="J25" s="19" t="s">
        <v>73</v>
      </c>
      <c r="K25" s="20">
        <v>10</v>
      </c>
      <c r="L25" s="19" t="s">
        <v>89</v>
      </c>
      <c r="M25" s="21">
        <v>3</v>
      </c>
      <c r="N25" s="19" t="s">
        <v>48</v>
      </c>
      <c r="O25" s="19" t="s">
        <v>90</v>
      </c>
      <c r="P25" s="22">
        <v>2153</v>
      </c>
      <c r="Q25" s="22">
        <v>6523.59</v>
      </c>
      <c r="R25" s="17">
        <v>1.01</v>
      </c>
      <c r="S25" s="17" t="s">
        <v>91</v>
      </c>
    </row>
    <row r="26" spans="1:19" ht="120" x14ac:dyDescent="0.2">
      <c r="A26" s="19">
        <v>7</v>
      </c>
      <c r="B26" s="19" t="s">
        <v>36</v>
      </c>
      <c r="C26" s="20" t="s">
        <v>36</v>
      </c>
      <c r="D26" s="19" t="s">
        <v>36</v>
      </c>
      <c r="E26" s="21" t="s">
        <v>36</v>
      </c>
      <c r="F26" s="19" t="s">
        <v>36</v>
      </c>
      <c r="G26" s="19" t="s">
        <v>36</v>
      </c>
      <c r="H26" s="22" t="s">
        <v>36</v>
      </c>
      <c r="I26" s="22" t="s">
        <v>36</v>
      </c>
      <c r="J26" s="19" t="s">
        <v>92</v>
      </c>
      <c r="K26" s="20" t="s">
        <v>36</v>
      </c>
      <c r="L26" s="19" t="s">
        <v>93</v>
      </c>
      <c r="M26" s="21">
        <v>1</v>
      </c>
      <c r="N26" s="19" t="s">
        <v>94</v>
      </c>
      <c r="O26" s="19" t="s">
        <v>95</v>
      </c>
      <c r="P26" s="22">
        <v>7500</v>
      </c>
      <c r="Q26" s="26">
        <v>7500</v>
      </c>
      <c r="R26" s="17">
        <v>1</v>
      </c>
      <c r="S26" s="17" t="s">
        <v>93</v>
      </c>
    </row>
    <row r="27" spans="1:19" ht="75" x14ac:dyDescent="0.2">
      <c r="A27" s="19" t="s">
        <v>29</v>
      </c>
      <c r="B27" s="19" t="s">
        <v>30</v>
      </c>
      <c r="C27" s="20" t="s">
        <v>31</v>
      </c>
      <c r="D27" s="19" t="s">
        <v>31</v>
      </c>
      <c r="E27" s="21" t="s">
        <v>31</v>
      </c>
      <c r="F27" s="19" t="s">
        <v>31</v>
      </c>
      <c r="G27" s="19" t="s">
        <v>31</v>
      </c>
      <c r="H27" s="22" t="s">
        <v>31</v>
      </c>
      <c r="I27" s="22" t="s">
        <v>32</v>
      </c>
      <c r="J27" s="19" t="s">
        <v>30</v>
      </c>
      <c r="K27" s="20" t="s">
        <v>31</v>
      </c>
      <c r="L27" s="19" t="s">
        <v>31</v>
      </c>
      <c r="M27" s="21" t="s">
        <v>31</v>
      </c>
      <c r="N27" s="19" t="s">
        <v>31</v>
      </c>
      <c r="O27" s="19" t="s">
        <v>31</v>
      </c>
      <c r="P27" s="22" t="s">
        <v>31</v>
      </c>
      <c r="Q27" s="22">
        <f>Q26</f>
        <v>7500</v>
      </c>
      <c r="R27" s="17" t="s">
        <v>31</v>
      </c>
      <c r="S27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A17" zoomScale="70" zoomScaleNormal="70" workbookViewId="0">
      <selection activeCell="B20" sqref="B20:I27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1.7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63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34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75" x14ac:dyDescent="0.2">
      <c r="A20" s="19">
        <v>1</v>
      </c>
      <c r="B20" s="19" t="s">
        <v>73</v>
      </c>
      <c r="C20" s="20">
        <v>10</v>
      </c>
      <c r="D20" s="19" t="s">
        <v>74</v>
      </c>
      <c r="E20" s="21">
        <v>5</v>
      </c>
      <c r="F20" s="19" t="s">
        <v>48</v>
      </c>
      <c r="G20" s="19" t="s">
        <v>75</v>
      </c>
      <c r="H20" s="22">
        <v>675</v>
      </c>
      <c r="I20" s="22">
        <v>3408.75</v>
      </c>
      <c r="J20" s="19" t="s">
        <v>73</v>
      </c>
      <c r="K20" s="20">
        <v>10</v>
      </c>
      <c r="L20" s="19" t="s">
        <v>74</v>
      </c>
      <c r="M20" s="21">
        <v>5</v>
      </c>
      <c r="N20" s="19" t="s">
        <v>48</v>
      </c>
      <c r="O20" s="19" t="s">
        <v>75</v>
      </c>
      <c r="P20" s="22">
        <v>675</v>
      </c>
      <c r="Q20" s="22">
        <v>3408.75</v>
      </c>
      <c r="R20" s="17">
        <v>1.01</v>
      </c>
      <c r="S20" s="17" t="s">
        <v>76</v>
      </c>
    </row>
    <row r="21" spans="1:19" ht="75" x14ac:dyDescent="0.2">
      <c r="A21" s="19">
        <v>2</v>
      </c>
      <c r="B21" s="19" t="s">
        <v>73</v>
      </c>
      <c r="C21" s="20">
        <v>10</v>
      </c>
      <c r="D21" s="19" t="s">
        <v>77</v>
      </c>
      <c r="E21" s="21">
        <v>57</v>
      </c>
      <c r="F21" s="19" t="s">
        <v>48</v>
      </c>
      <c r="G21" s="19" t="s">
        <v>78</v>
      </c>
      <c r="H21" s="22">
        <v>710</v>
      </c>
      <c r="I21" s="22">
        <v>40874.699999999997</v>
      </c>
      <c r="J21" s="19" t="s">
        <v>73</v>
      </c>
      <c r="K21" s="20">
        <v>10</v>
      </c>
      <c r="L21" s="19" t="s">
        <v>77</v>
      </c>
      <c r="M21" s="21">
        <v>57</v>
      </c>
      <c r="N21" s="19" t="s">
        <v>48</v>
      </c>
      <c r="O21" s="19" t="s">
        <v>78</v>
      </c>
      <c r="P21" s="22">
        <v>710</v>
      </c>
      <c r="Q21" s="22">
        <v>40874.699999999997</v>
      </c>
      <c r="R21" s="17">
        <v>1.01</v>
      </c>
      <c r="S21" s="17" t="s">
        <v>79</v>
      </c>
    </row>
    <row r="22" spans="1:19" ht="75" x14ac:dyDescent="0.2">
      <c r="A22" s="19">
        <v>3</v>
      </c>
      <c r="B22" s="19" t="s">
        <v>73</v>
      </c>
      <c r="C22" s="20">
        <v>10</v>
      </c>
      <c r="D22" s="19" t="s">
        <v>80</v>
      </c>
      <c r="E22" s="21">
        <v>61</v>
      </c>
      <c r="F22" s="19" t="s">
        <v>48</v>
      </c>
      <c r="G22" s="19" t="s">
        <v>81</v>
      </c>
      <c r="H22" s="22">
        <v>750</v>
      </c>
      <c r="I22" s="22">
        <v>46207.5</v>
      </c>
      <c r="J22" s="19" t="s">
        <v>73</v>
      </c>
      <c r="K22" s="20">
        <v>10</v>
      </c>
      <c r="L22" s="19" t="s">
        <v>80</v>
      </c>
      <c r="M22" s="21">
        <v>61</v>
      </c>
      <c r="N22" s="19" t="s">
        <v>48</v>
      </c>
      <c r="O22" s="19" t="s">
        <v>81</v>
      </c>
      <c r="P22" s="22">
        <v>750</v>
      </c>
      <c r="Q22" s="22">
        <v>46207.5</v>
      </c>
      <c r="R22" s="17">
        <v>1.01</v>
      </c>
      <c r="S22" s="17" t="s">
        <v>82</v>
      </c>
    </row>
    <row r="23" spans="1:19" ht="75" x14ac:dyDescent="0.2">
      <c r="A23" s="19">
        <v>4</v>
      </c>
      <c r="B23" s="19" t="s">
        <v>73</v>
      </c>
      <c r="C23" s="20">
        <v>10</v>
      </c>
      <c r="D23" s="19" t="s">
        <v>83</v>
      </c>
      <c r="E23" s="21">
        <v>32</v>
      </c>
      <c r="F23" s="19" t="s">
        <v>48</v>
      </c>
      <c r="G23" s="19" t="s">
        <v>84</v>
      </c>
      <c r="H23" s="22">
        <v>800</v>
      </c>
      <c r="I23" s="22">
        <v>25856</v>
      </c>
      <c r="J23" s="19" t="s">
        <v>73</v>
      </c>
      <c r="K23" s="20">
        <v>10</v>
      </c>
      <c r="L23" s="19" t="s">
        <v>83</v>
      </c>
      <c r="M23" s="21">
        <v>32</v>
      </c>
      <c r="N23" s="19" t="s">
        <v>48</v>
      </c>
      <c r="O23" s="19" t="s">
        <v>84</v>
      </c>
      <c r="P23" s="22">
        <v>800</v>
      </c>
      <c r="Q23" s="22">
        <v>25856</v>
      </c>
      <c r="R23" s="17">
        <v>1.01</v>
      </c>
      <c r="S23" s="17" t="s">
        <v>85</v>
      </c>
    </row>
    <row r="24" spans="1:19" ht="75" x14ac:dyDescent="0.2">
      <c r="A24" s="19">
        <v>5</v>
      </c>
      <c r="B24" s="19" t="s">
        <v>73</v>
      </c>
      <c r="C24" s="20">
        <v>10</v>
      </c>
      <c r="D24" s="19" t="s">
        <v>86</v>
      </c>
      <c r="E24" s="21">
        <v>13</v>
      </c>
      <c r="F24" s="19" t="s">
        <v>48</v>
      </c>
      <c r="G24" s="19" t="s">
        <v>87</v>
      </c>
      <c r="H24" s="22">
        <v>1025</v>
      </c>
      <c r="I24" s="22">
        <v>13458.25</v>
      </c>
      <c r="J24" s="19" t="s">
        <v>73</v>
      </c>
      <c r="K24" s="20">
        <v>10</v>
      </c>
      <c r="L24" s="19" t="s">
        <v>86</v>
      </c>
      <c r="M24" s="21">
        <v>13</v>
      </c>
      <c r="N24" s="19" t="s">
        <v>48</v>
      </c>
      <c r="O24" s="19" t="s">
        <v>87</v>
      </c>
      <c r="P24" s="22">
        <v>1025</v>
      </c>
      <c r="Q24" s="22">
        <v>13458.25</v>
      </c>
      <c r="R24" s="17">
        <v>1.01</v>
      </c>
      <c r="S24" s="17" t="s">
        <v>88</v>
      </c>
    </row>
    <row r="25" spans="1:19" ht="75" x14ac:dyDescent="0.2">
      <c r="A25" s="19">
        <v>6</v>
      </c>
      <c r="B25" s="19" t="s">
        <v>73</v>
      </c>
      <c r="C25" s="20">
        <v>10</v>
      </c>
      <c r="D25" s="19" t="s">
        <v>89</v>
      </c>
      <c r="E25" s="21">
        <v>1</v>
      </c>
      <c r="F25" s="19" t="s">
        <v>48</v>
      </c>
      <c r="G25" s="19" t="s">
        <v>90</v>
      </c>
      <c r="H25" s="22">
        <v>2153</v>
      </c>
      <c r="I25" s="22">
        <v>2174.5300000000002</v>
      </c>
      <c r="J25" s="19" t="s">
        <v>73</v>
      </c>
      <c r="K25" s="20">
        <v>10</v>
      </c>
      <c r="L25" s="19" t="s">
        <v>89</v>
      </c>
      <c r="M25" s="21">
        <v>1</v>
      </c>
      <c r="N25" s="19" t="s">
        <v>48</v>
      </c>
      <c r="O25" s="19" t="s">
        <v>90</v>
      </c>
      <c r="P25" s="22">
        <v>2153</v>
      </c>
      <c r="Q25" s="22">
        <v>2174.5300000000002</v>
      </c>
      <c r="R25" s="17">
        <v>1.01</v>
      </c>
      <c r="S25" s="17" t="s">
        <v>91</v>
      </c>
    </row>
    <row r="26" spans="1:19" ht="135" x14ac:dyDescent="0.2">
      <c r="A26" s="19">
        <v>7</v>
      </c>
      <c r="B26" s="19" t="s">
        <v>92</v>
      </c>
      <c r="C26" s="20" t="s">
        <v>36</v>
      </c>
      <c r="D26" s="19" t="s">
        <v>93</v>
      </c>
      <c r="E26" s="21">
        <v>1</v>
      </c>
      <c r="F26" s="19" t="s">
        <v>94</v>
      </c>
      <c r="G26" s="19" t="s">
        <v>95</v>
      </c>
      <c r="H26" s="22">
        <v>7500</v>
      </c>
      <c r="I26" s="22">
        <v>7500</v>
      </c>
      <c r="J26" s="19" t="s">
        <v>92</v>
      </c>
      <c r="K26" s="20" t="s">
        <v>36</v>
      </c>
      <c r="L26" s="19" t="s">
        <v>93</v>
      </c>
      <c r="M26" s="21">
        <v>1</v>
      </c>
      <c r="N26" s="19" t="s">
        <v>94</v>
      </c>
      <c r="O26" s="19" t="s">
        <v>95</v>
      </c>
      <c r="P26" s="22">
        <v>7500</v>
      </c>
      <c r="Q26" s="26">
        <v>7500</v>
      </c>
      <c r="R26" s="17">
        <v>1</v>
      </c>
      <c r="S26" s="17" t="s">
        <v>93</v>
      </c>
    </row>
    <row r="27" spans="1:19" ht="105" x14ac:dyDescent="0.2">
      <c r="A27" s="19" t="s">
        <v>29</v>
      </c>
      <c r="B27" s="19" t="s">
        <v>30</v>
      </c>
      <c r="C27" s="20" t="s">
        <v>31</v>
      </c>
      <c r="D27" s="19" t="s">
        <v>31</v>
      </c>
      <c r="E27" s="21" t="s">
        <v>31</v>
      </c>
      <c r="F27" s="19" t="s">
        <v>31</v>
      </c>
      <c r="G27" s="19" t="s">
        <v>31</v>
      </c>
      <c r="H27" s="22" t="s">
        <v>31</v>
      </c>
      <c r="I27" s="22">
        <v>7500</v>
      </c>
      <c r="J27" s="19" t="s">
        <v>30</v>
      </c>
      <c r="K27" s="20" t="s">
        <v>31</v>
      </c>
      <c r="L27" s="19" t="s">
        <v>31</v>
      </c>
      <c r="M27" s="21" t="s">
        <v>31</v>
      </c>
      <c r="N27" s="19" t="s">
        <v>31</v>
      </c>
      <c r="O27" s="19" t="s">
        <v>31</v>
      </c>
      <c r="P27" s="22" t="s">
        <v>31</v>
      </c>
      <c r="Q27" s="22">
        <f>Q26</f>
        <v>7500</v>
      </c>
      <c r="R27" s="17" t="s">
        <v>31</v>
      </c>
      <c r="S27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A10" zoomScale="70" zoomScaleNormal="70" workbookViewId="0">
      <selection activeCell="B20" sqref="B20:I30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1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64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34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75" x14ac:dyDescent="0.2">
      <c r="A20" s="19">
        <v>1</v>
      </c>
      <c r="B20" s="19" t="s">
        <v>73</v>
      </c>
      <c r="C20" s="20">
        <v>10</v>
      </c>
      <c r="D20" s="19" t="s">
        <v>96</v>
      </c>
      <c r="E20" s="21">
        <v>60</v>
      </c>
      <c r="F20" s="19" t="s">
        <v>48</v>
      </c>
      <c r="G20" s="19" t="s">
        <v>97</v>
      </c>
      <c r="H20" s="22">
        <v>648</v>
      </c>
      <c r="I20" s="22">
        <v>39268.800000000003</v>
      </c>
      <c r="J20" s="19" t="s">
        <v>73</v>
      </c>
      <c r="K20" s="20">
        <v>10</v>
      </c>
      <c r="L20" s="19" t="s">
        <v>96</v>
      </c>
      <c r="M20" s="21">
        <v>60</v>
      </c>
      <c r="N20" s="19" t="s">
        <v>48</v>
      </c>
      <c r="O20" s="19" t="s">
        <v>97</v>
      </c>
      <c r="P20" s="22">
        <v>648</v>
      </c>
      <c r="Q20" s="22">
        <v>39268.800000000003</v>
      </c>
      <c r="R20" s="17">
        <v>1.01</v>
      </c>
      <c r="S20" s="17" t="s">
        <v>98</v>
      </c>
    </row>
    <row r="21" spans="1:19" ht="75" x14ac:dyDescent="0.2">
      <c r="A21" s="19">
        <v>2</v>
      </c>
      <c r="B21" s="19" t="s">
        <v>73</v>
      </c>
      <c r="C21" s="20">
        <v>10</v>
      </c>
      <c r="D21" s="19" t="s">
        <v>99</v>
      </c>
      <c r="E21" s="21">
        <v>21</v>
      </c>
      <c r="F21" s="19" t="s">
        <v>48</v>
      </c>
      <c r="G21" s="19" t="s">
        <v>100</v>
      </c>
      <c r="H21" s="22">
        <v>656</v>
      </c>
      <c r="I21" s="22">
        <v>13913.76</v>
      </c>
      <c r="J21" s="19" t="s">
        <v>73</v>
      </c>
      <c r="K21" s="20">
        <v>10</v>
      </c>
      <c r="L21" s="19" t="s">
        <v>99</v>
      </c>
      <c r="M21" s="21">
        <v>21</v>
      </c>
      <c r="N21" s="19" t="s">
        <v>48</v>
      </c>
      <c r="O21" s="19" t="s">
        <v>100</v>
      </c>
      <c r="P21" s="22">
        <v>656</v>
      </c>
      <c r="Q21" s="22">
        <v>13913.76</v>
      </c>
      <c r="R21" s="17">
        <v>1.01</v>
      </c>
      <c r="S21" s="17" t="s">
        <v>101</v>
      </c>
    </row>
    <row r="22" spans="1:19" ht="75" x14ac:dyDescent="0.2">
      <c r="A22" s="19">
        <v>3</v>
      </c>
      <c r="B22" s="19" t="s">
        <v>73</v>
      </c>
      <c r="C22" s="20">
        <v>10</v>
      </c>
      <c r="D22" s="19" t="s">
        <v>74</v>
      </c>
      <c r="E22" s="21">
        <v>28</v>
      </c>
      <c r="F22" s="19" t="s">
        <v>48</v>
      </c>
      <c r="G22" s="19" t="s">
        <v>75</v>
      </c>
      <c r="H22" s="22">
        <v>675</v>
      </c>
      <c r="I22" s="22">
        <v>19089</v>
      </c>
      <c r="J22" s="19" t="s">
        <v>73</v>
      </c>
      <c r="K22" s="20">
        <v>10</v>
      </c>
      <c r="L22" s="19" t="s">
        <v>74</v>
      </c>
      <c r="M22" s="21">
        <v>28</v>
      </c>
      <c r="N22" s="19" t="s">
        <v>48</v>
      </c>
      <c r="O22" s="19" t="s">
        <v>75</v>
      </c>
      <c r="P22" s="22">
        <v>675</v>
      </c>
      <c r="Q22" s="22">
        <v>19089</v>
      </c>
      <c r="R22" s="17">
        <v>1.01</v>
      </c>
      <c r="S22" s="17" t="s">
        <v>76</v>
      </c>
    </row>
    <row r="23" spans="1:19" ht="75" x14ac:dyDescent="0.2">
      <c r="A23" s="19">
        <v>4</v>
      </c>
      <c r="B23" s="19" t="s">
        <v>73</v>
      </c>
      <c r="C23" s="20">
        <v>10</v>
      </c>
      <c r="D23" s="19" t="s">
        <v>77</v>
      </c>
      <c r="E23" s="21">
        <v>37</v>
      </c>
      <c r="F23" s="19" t="s">
        <v>48</v>
      </c>
      <c r="G23" s="19" t="s">
        <v>78</v>
      </c>
      <c r="H23" s="22">
        <v>710</v>
      </c>
      <c r="I23" s="22">
        <v>26532.7</v>
      </c>
      <c r="J23" s="19" t="s">
        <v>73</v>
      </c>
      <c r="K23" s="20">
        <v>10</v>
      </c>
      <c r="L23" s="19" t="s">
        <v>77</v>
      </c>
      <c r="M23" s="21">
        <v>37</v>
      </c>
      <c r="N23" s="19" t="s">
        <v>48</v>
      </c>
      <c r="O23" s="19" t="s">
        <v>78</v>
      </c>
      <c r="P23" s="22">
        <v>710</v>
      </c>
      <c r="Q23" s="22">
        <v>26532.7</v>
      </c>
      <c r="R23" s="17">
        <v>1.01</v>
      </c>
      <c r="S23" s="17" t="s">
        <v>79</v>
      </c>
    </row>
    <row r="24" spans="1:19" ht="75" x14ac:dyDescent="0.2">
      <c r="A24" s="19">
        <v>5</v>
      </c>
      <c r="B24" s="19" t="s">
        <v>73</v>
      </c>
      <c r="C24" s="20">
        <v>10</v>
      </c>
      <c r="D24" s="19" t="s">
        <v>80</v>
      </c>
      <c r="E24" s="21">
        <v>47</v>
      </c>
      <c r="F24" s="19" t="s">
        <v>48</v>
      </c>
      <c r="G24" s="19" t="s">
        <v>81</v>
      </c>
      <c r="H24" s="22">
        <v>750</v>
      </c>
      <c r="I24" s="22">
        <v>35602.5</v>
      </c>
      <c r="J24" s="19" t="s">
        <v>73</v>
      </c>
      <c r="K24" s="20">
        <v>10</v>
      </c>
      <c r="L24" s="19" t="s">
        <v>80</v>
      </c>
      <c r="M24" s="21">
        <v>47</v>
      </c>
      <c r="N24" s="19" t="s">
        <v>48</v>
      </c>
      <c r="O24" s="19" t="s">
        <v>81</v>
      </c>
      <c r="P24" s="22">
        <v>750</v>
      </c>
      <c r="Q24" s="22">
        <v>35602.5</v>
      </c>
      <c r="R24" s="17">
        <v>1.01</v>
      </c>
      <c r="S24" s="17" t="s">
        <v>82</v>
      </c>
    </row>
    <row r="25" spans="1:19" ht="75" x14ac:dyDescent="0.2">
      <c r="A25" s="19">
        <v>6</v>
      </c>
      <c r="B25" s="19" t="s">
        <v>73</v>
      </c>
      <c r="C25" s="20">
        <v>10</v>
      </c>
      <c r="D25" s="19" t="s">
        <v>83</v>
      </c>
      <c r="E25" s="21">
        <v>47</v>
      </c>
      <c r="F25" s="19" t="s">
        <v>48</v>
      </c>
      <c r="G25" s="19" t="s">
        <v>84</v>
      </c>
      <c r="H25" s="22">
        <v>800</v>
      </c>
      <c r="I25" s="22">
        <v>37976</v>
      </c>
      <c r="J25" s="19" t="s">
        <v>73</v>
      </c>
      <c r="K25" s="20">
        <v>10</v>
      </c>
      <c r="L25" s="19" t="s">
        <v>83</v>
      </c>
      <c r="M25" s="21">
        <v>47</v>
      </c>
      <c r="N25" s="19" t="s">
        <v>48</v>
      </c>
      <c r="O25" s="19" t="s">
        <v>84</v>
      </c>
      <c r="P25" s="22">
        <v>800</v>
      </c>
      <c r="Q25" s="22">
        <v>37976</v>
      </c>
      <c r="R25" s="17">
        <v>1.01</v>
      </c>
      <c r="S25" s="17" t="s">
        <v>85</v>
      </c>
    </row>
    <row r="26" spans="1:19" ht="75" x14ac:dyDescent="0.2">
      <c r="A26" s="19">
        <v>7</v>
      </c>
      <c r="B26" s="19" t="s">
        <v>73</v>
      </c>
      <c r="C26" s="20">
        <v>10</v>
      </c>
      <c r="D26" s="19" t="s">
        <v>86</v>
      </c>
      <c r="E26" s="21">
        <v>33</v>
      </c>
      <c r="F26" s="19" t="s">
        <v>48</v>
      </c>
      <c r="G26" s="19" t="s">
        <v>87</v>
      </c>
      <c r="H26" s="22">
        <v>1025</v>
      </c>
      <c r="I26" s="22">
        <v>34163.25</v>
      </c>
      <c r="J26" s="19" t="s">
        <v>73</v>
      </c>
      <c r="K26" s="20">
        <v>10</v>
      </c>
      <c r="L26" s="19" t="s">
        <v>86</v>
      </c>
      <c r="M26" s="21">
        <v>33</v>
      </c>
      <c r="N26" s="19" t="s">
        <v>48</v>
      </c>
      <c r="O26" s="19" t="s">
        <v>87</v>
      </c>
      <c r="P26" s="22">
        <v>1025</v>
      </c>
      <c r="Q26" s="22">
        <v>34163.25</v>
      </c>
      <c r="R26" s="17">
        <v>1.01</v>
      </c>
      <c r="S26" s="17" t="s">
        <v>88</v>
      </c>
    </row>
    <row r="27" spans="1:19" ht="75" x14ac:dyDescent="0.2">
      <c r="A27" s="19">
        <v>8</v>
      </c>
      <c r="B27" s="19" t="s">
        <v>73</v>
      </c>
      <c r="C27" s="20">
        <v>10</v>
      </c>
      <c r="D27" s="19" t="s">
        <v>102</v>
      </c>
      <c r="E27" s="21">
        <v>8</v>
      </c>
      <c r="F27" s="19" t="s">
        <v>48</v>
      </c>
      <c r="G27" s="19" t="s">
        <v>103</v>
      </c>
      <c r="H27" s="22">
        <v>2824</v>
      </c>
      <c r="I27" s="22">
        <v>22817.919999999998</v>
      </c>
      <c r="J27" s="19" t="s">
        <v>73</v>
      </c>
      <c r="K27" s="20">
        <v>10</v>
      </c>
      <c r="L27" s="19" t="s">
        <v>102</v>
      </c>
      <c r="M27" s="21">
        <v>8</v>
      </c>
      <c r="N27" s="19" t="s">
        <v>48</v>
      </c>
      <c r="O27" s="19" t="s">
        <v>103</v>
      </c>
      <c r="P27" s="22">
        <v>2824</v>
      </c>
      <c r="Q27" s="22">
        <v>22817.919999999998</v>
      </c>
      <c r="R27" s="17">
        <v>1.01</v>
      </c>
      <c r="S27" s="17" t="s">
        <v>104</v>
      </c>
    </row>
    <row r="28" spans="1:19" ht="75" x14ac:dyDescent="0.2">
      <c r="A28" s="19">
        <v>9</v>
      </c>
      <c r="B28" s="19" t="s">
        <v>73</v>
      </c>
      <c r="C28" s="20">
        <v>10</v>
      </c>
      <c r="D28" s="19" t="s">
        <v>89</v>
      </c>
      <c r="E28" s="21">
        <v>10</v>
      </c>
      <c r="F28" s="19" t="s">
        <v>48</v>
      </c>
      <c r="G28" s="19" t="s">
        <v>90</v>
      </c>
      <c r="H28" s="22">
        <v>2153</v>
      </c>
      <c r="I28" s="22">
        <v>21745.3</v>
      </c>
      <c r="J28" s="19" t="s">
        <v>73</v>
      </c>
      <c r="K28" s="20">
        <v>10</v>
      </c>
      <c r="L28" s="19" t="s">
        <v>89</v>
      </c>
      <c r="M28" s="21">
        <v>10</v>
      </c>
      <c r="N28" s="19" t="s">
        <v>48</v>
      </c>
      <c r="O28" s="19" t="s">
        <v>90</v>
      </c>
      <c r="P28" s="22">
        <v>2153</v>
      </c>
      <c r="Q28" s="22">
        <v>21745.3</v>
      </c>
      <c r="R28" s="17">
        <v>1.01</v>
      </c>
      <c r="S28" s="17" t="s">
        <v>91</v>
      </c>
    </row>
    <row r="29" spans="1:19" ht="135" x14ac:dyDescent="0.2">
      <c r="A29" s="19">
        <v>10</v>
      </c>
      <c r="B29" s="19" t="s">
        <v>92</v>
      </c>
      <c r="C29" s="20" t="s">
        <v>36</v>
      </c>
      <c r="D29" s="19" t="s">
        <v>105</v>
      </c>
      <c r="E29" s="21">
        <v>1</v>
      </c>
      <c r="F29" s="19" t="s">
        <v>94</v>
      </c>
      <c r="G29" s="19" t="s">
        <v>106</v>
      </c>
      <c r="H29" s="22">
        <v>15000</v>
      </c>
      <c r="I29" s="22">
        <v>15000</v>
      </c>
      <c r="J29" s="19" t="s">
        <v>92</v>
      </c>
      <c r="K29" s="20" t="s">
        <v>36</v>
      </c>
      <c r="L29" s="19" t="s">
        <v>105</v>
      </c>
      <c r="M29" s="21">
        <v>1</v>
      </c>
      <c r="N29" s="19" t="s">
        <v>94</v>
      </c>
      <c r="O29" s="19" t="s">
        <v>106</v>
      </c>
      <c r="P29" s="22">
        <v>15000</v>
      </c>
      <c r="Q29" s="26">
        <v>15000</v>
      </c>
      <c r="R29" s="17">
        <v>1</v>
      </c>
      <c r="S29" s="17" t="s">
        <v>105</v>
      </c>
    </row>
    <row r="30" spans="1:19" ht="105" x14ac:dyDescent="0.2">
      <c r="A30" s="19" t="s">
        <v>29</v>
      </c>
      <c r="B30" s="19" t="s">
        <v>30</v>
      </c>
      <c r="C30" s="20" t="s">
        <v>31</v>
      </c>
      <c r="D30" s="19" t="s">
        <v>31</v>
      </c>
      <c r="E30" s="21" t="s">
        <v>31</v>
      </c>
      <c r="F30" s="19" t="s">
        <v>31</v>
      </c>
      <c r="G30" s="19" t="s">
        <v>31</v>
      </c>
      <c r="H30" s="22" t="s">
        <v>31</v>
      </c>
      <c r="I30" s="22">
        <v>15000</v>
      </c>
      <c r="J30" s="19" t="s">
        <v>30</v>
      </c>
      <c r="K30" s="20" t="s">
        <v>31</v>
      </c>
      <c r="L30" s="19" t="s">
        <v>31</v>
      </c>
      <c r="M30" s="21" t="s">
        <v>31</v>
      </c>
      <c r="N30" s="19" t="s">
        <v>31</v>
      </c>
      <c r="O30" s="19" t="s">
        <v>31</v>
      </c>
      <c r="P30" s="22" t="s">
        <v>31</v>
      </c>
      <c r="Q30" s="22">
        <f>Q29</f>
        <v>15000</v>
      </c>
      <c r="R30" s="17" t="s">
        <v>31</v>
      </c>
      <c r="S30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="85" zoomScaleNormal="85" workbookViewId="0">
      <selection activeCell="B20" sqref="B20:I24"/>
    </sheetView>
  </sheetViews>
  <sheetFormatPr defaultRowHeight="14.25" x14ac:dyDescent="0.2"/>
  <cols>
    <col min="1" max="1" width="8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9.875" customWidth="1"/>
    <col min="11" max="11" width="22" customWidth="1"/>
    <col min="12" max="12" width="13" customWidth="1"/>
    <col min="13" max="13" width="10" customWidth="1"/>
    <col min="14" max="14" width="13" customWidth="1"/>
    <col min="15" max="15" width="16" customWidth="1"/>
    <col min="16" max="16" width="14" customWidth="1"/>
    <col min="17" max="17" width="12" customWidth="1"/>
    <col min="18" max="18" width="15.625" customWidth="1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15" t="s">
        <v>0</v>
      </c>
      <c r="P1" s="115"/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15" t="s">
        <v>1</v>
      </c>
      <c r="P2" s="115"/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15" t="s">
        <v>2</v>
      </c>
      <c r="P3" s="115"/>
    </row>
    <row r="4" spans="1:17" x14ac:dyDescent="0.2">
      <c r="A4" s="116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6" spans="1:17" x14ac:dyDescent="0.2">
      <c r="A6" s="112" t="s">
        <v>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</row>
    <row r="7" spans="1:17" x14ac:dyDescent="0.2">
      <c r="A7" s="109" t="s">
        <v>5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</row>
    <row r="8" spans="1:17" x14ac:dyDescent="0.2">
      <c r="A8" s="112" t="s">
        <v>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7" x14ac:dyDescent="0.2">
      <c r="A9" s="111" t="s">
        <v>57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</row>
    <row r="10" spans="1:17" x14ac:dyDescent="0.2">
      <c r="A10" s="111" t="s">
        <v>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</row>
    <row r="11" spans="1:17" s="7" customFormat="1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09" t="s">
        <v>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</row>
    <row r="13" spans="1:17" x14ac:dyDescent="0.2">
      <c r="A13" s="111" t="s">
        <v>10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</row>
    <row r="14" spans="1:17" x14ac:dyDescent="0.2">
      <c r="A14" s="112" t="s">
        <v>35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7" s="10" customFormat="1" ht="15" x14ac:dyDescent="0.2">
      <c r="A15" s="113" t="s">
        <v>12</v>
      </c>
      <c r="B15" s="113" t="s">
        <v>13</v>
      </c>
      <c r="C15" s="113" t="s">
        <v>14</v>
      </c>
      <c r="D15" s="113"/>
      <c r="E15" s="113"/>
      <c r="F15" s="113"/>
      <c r="G15" s="113"/>
      <c r="H15" s="113"/>
      <c r="I15" s="113"/>
      <c r="J15" s="113" t="s">
        <v>13</v>
      </c>
      <c r="K15" s="113" t="s">
        <v>15</v>
      </c>
      <c r="L15" s="113"/>
      <c r="M15" s="113"/>
      <c r="N15" s="113"/>
      <c r="O15" s="113"/>
      <c r="P15" s="113"/>
      <c r="Q15" s="113"/>
    </row>
    <row r="16" spans="1:17" s="10" customFormat="1" ht="15" x14ac:dyDescent="0.2">
      <c r="A16" s="113"/>
      <c r="B16" s="113"/>
      <c r="C16" s="113" t="s">
        <v>16</v>
      </c>
      <c r="D16" s="113"/>
      <c r="E16" s="113"/>
      <c r="F16" s="113"/>
      <c r="G16" s="113"/>
      <c r="H16" s="113"/>
      <c r="I16" s="113"/>
      <c r="J16" s="113"/>
      <c r="K16" s="113" t="s">
        <v>16</v>
      </c>
      <c r="L16" s="113"/>
      <c r="M16" s="113"/>
      <c r="N16" s="113"/>
      <c r="O16" s="113"/>
      <c r="P16" s="113"/>
      <c r="Q16" s="113"/>
    </row>
    <row r="17" spans="1:19" s="10" customFormat="1" ht="15" x14ac:dyDescent="0.2">
      <c r="A17" s="113"/>
      <c r="B17" s="113"/>
      <c r="C17" s="113" t="s">
        <v>17</v>
      </c>
      <c r="D17" s="113"/>
      <c r="E17" s="113"/>
      <c r="F17" s="113"/>
      <c r="G17" s="113" t="s">
        <v>18</v>
      </c>
      <c r="H17" s="113"/>
      <c r="I17" s="113"/>
      <c r="J17" s="113"/>
      <c r="K17" s="113" t="s">
        <v>19</v>
      </c>
      <c r="L17" s="113"/>
      <c r="M17" s="113"/>
      <c r="N17" s="113"/>
      <c r="O17" s="113" t="s">
        <v>18</v>
      </c>
      <c r="P17" s="113"/>
      <c r="Q17" s="113"/>
    </row>
    <row r="18" spans="1:19" s="10" customFormat="1" ht="75" x14ac:dyDescent="0.2">
      <c r="A18" s="113"/>
      <c r="B18" s="113"/>
      <c r="C18" s="11" t="s">
        <v>20</v>
      </c>
      <c r="D18" s="11" t="s">
        <v>21</v>
      </c>
      <c r="E18" s="11" t="s">
        <v>22</v>
      </c>
      <c r="F18" s="11" t="s">
        <v>23</v>
      </c>
      <c r="G18" s="11" t="s">
        <v>24</v>
      </c>
      <c r="H18" s="11" t="s">
        <v>25</v>
      </c>
      <c r="I18" s="11" t="s">
        <v>26</v>
      </c>
      <c r="J18" s="113"/>
      <c r="K18" s="11" t="s">
        <v>20</v>
      </c>
      <c r="L18" s="11" t="s">
        <v>21</v>
      </c>
      <c r="M18" s="11" t="s">
        <v>22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27</v>
      </c>
      <c r="S18" s="11" t="s">
        <v>28</v>
      </c>
    </row>
    <row r="19" spans="1:19" s="10" customFormat="1" ht="15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1">
        <v>17</v>
      </c>
    </row>
    <row r="20" spans="1:19" s="6" customFormat="1" ht="40.5" customHeight="1" x14ac:dyDescent="0.2">
      <c r="A20" s="3">
        <v>1</v>
      </c>
      <c r="B20" s="3" t="s">
        <v>37</v>
      </c>
      <c r="C20" s="8">
        <v>0.4</v>
      </c>
      <c r="D20" s="3" t="s">
        <v>38</v>
      </c>
      <c r="E20" s="4">
        <v>1328</v>
      </c>
      <c r="F20" s="3" t="s">
        <v>39</v>
      </c>
      <c r="G20" s="3" t="s">
        <v>40</v>
      </c>
      <c r="H20" s="5">
        <v>499</v>
      </c>
      <c r="I20" s="5">
        <v>1179556.1599999999</v>
      </c>
      <c r="J20" s="3" t="s">
        <v>37</v>
      </c>
      <c r="K20" s="8">
        <v>0.4</v>
      </c>
      <c r="L20" s="3" t="s">
        <v>38</v>
      </c>
      <c r="M20" s="14">
        <v>1328</v>
      </c>
      <c r="N20" s="3" t="s">
        <v>39</v>
      </c>
      <c r="O20" s="3" t="s">
        <v>40</v>
      </c>
      <c r="P20" s="5">
        <v>499</v>
      </c>
      <c r="Q20" s="5">
        <f>P20*M20*R20</f>
        <v>1179556.1599999999</v>
      </c>
      <c r="R20" s="6">
        <v>1.78</v>
      </c>
      <c r="S20" s="6" t="s">
        <v>41</v>
      </c>
    </row>
    <row r="21" spans="1:19" ht="40.5" customHeight="1" x14ac:dyDescent="0.2">
      <c r="A21" s="3">
        <v>2</v>
      </c>
      <c r="B21" s="3" t="s">
        <v>42</v>
      </c>
      <c r="C21" s="8">
        <v>0.4</v>
      </c>
      <c r="D21" s="3" t="s">
        <v>38</v>
      </c>
      <c r="E21" s="4">
        <v>1328</v>
      </c>
      <c r="F21" s="3" t="s">
        <v>39</v>
      </c>
      <c r="G21" s="3" t="s">
        <v>43</v>
      </c>
      <c r="H21" s="5">
        <v>517</v>
      </c>
      <c r="I21" s="5">
        <v>714039.04</v>
      </c>
      <c r="J21" s="3" t="s">
        <v>42</v>
      </c>
      <c r="K21" s="8">
        <v>0.4</v>
      </c>
      <c r="L21" s="3" t="s">
        <v>38</v>
      </c>
      <c r="M21" s="14">
        <v>1328</v>
      </c>
      <c r="N21" s="3" t="s">
        <v>39</v>
      </c>
      <c r="O21" s="3" t="s">
        <v>43</v>
      </c>
      <c r="P21" s="5">
        <v>517</v>
      </c>
      <c r="Q21" s="5">
        <f>P21*M21*R21</f>
        <v>714039.04</v>
      </c>
      <c r="R21">
        <v>1.04</v>
      </c>
      <c r="S21" t="s">
        <v>38</v>
      </c>
    </row>
    <row r="22" spans="1:19" ht="40.5" customHeight="1" x14ac:dyDescent="0.2">
      <c r="A22" s="3">
        <v>3</v>
      </c>
      <c r="B22" s="3" t="s">
        <v>44</v>
      </c>
      <c r="C22" s="8">
        <v>0.4</v>
      </c>
      <c r="D22" s="3" t="s">
        <v>45</v>
      </c>
      <c r="E22" s="4">
        <v>1328</v>
      </c>
      <c r="F22" s="3" t="s">
        <v>39</v>
      </c>
      <c r="G22" s="3" t="s">
        <v>46</v>
      </c>
      <c r="H22" s="5">
        <v>341</v>
      </c>
      <c r="I22" s="5">
        <v>470961.92000000004</v>
      </c>
      <c r="J22" s="3" t="s">
        <v>44</v>
      </c>
      <c r="K22" s="8">
        <v>0.4</v>
      </c>
      <c r="L22" s="3" t="s">
        <v>45</v>
      </c>
      <c r="M22" s="14">
        <v>1328</v>
      </c>
      <c r="N22" s="3" t="s">
        <v>39</v>
      </c>
      <c r="O22" s="3" t="s">
        <v>46</v>
      </c>
      <c r="P22" s="5">
        <v>341</v>
      </c>
      <c r="Q22" s="5">
        <f>P22*M22*R22</f>
        <v>470961.92000000004</v>
      </c>
      <c r="R22">
        <v>1.04</v>
      </c>
      <c r="S22" t="s">
        <v>45</v>
      </c>
    </row>
    <row r="23" spans="1:19" ht="40.5" customHeight="1" x14ac:dyDescent="0.2">
      <c r="A23" s="3">
        <v>5</v>
      </c>
      <c r="B23" s="3" t="s">
        <v>47</v>
      </c>
      <c r="C23" s="8">
        <v>0.4</v>
      </c>
      <c r="D23" s="3" t="s">
        <v>49</v>
      </c>
      <c r="E23" s="4">
        <v>265.60000000000002</v>
      </c>
      <c r="F23" s="3" t="s">
        <v>48</v>
      </c>
      <c r="G23" s="3" t="s">
        <v>50</v>
      </c>
      <c r="H23" s="5">
        <v>561</v>
      </c>
      <c r="I23" s="5">
        <v>149001.60000000001</v>
      </c>
      <c r="J23" s="3" t="s">
        <v>47</v>
      </c>
      <c r="K23" s="8">
        <v>0.4</v>
      </c>
      <c r="L23" s="3" t="s">
        <v>49</v>
      </c>
      <c r="M23" s="14">
        <v>265.60000000000002</v>
      </c>
      <c r="N23" s="3" t="s">
        <v>48</v>
      </c>
      <c r="O23" s="3" t="s">
        <v>50</v>
      </c>
      <c r="P23" s="5">
        <v>561</v>
      </c>
      <c r="Q23" s="13">
        <f>P23*M23*R23</f>
        <v>149001.60000000001</v>
      </c>
      <c r="R23">
        <v>1</v>
      </c>
      <c r="S23" t="s">
        <v>36</v>
      </c>
    </row>
    <row r="24" spans="1:19" ht="48.75" customHeight="1" x14ac:dyDescent="0.2">
      <c r="A24" s="3" t="s">
        <v>29</v>
      </c>
      <c r="B24" s="3" t="s">
        <v>30</v>
      </c>
      <c r="C24" s="8" t="s">
        <v>31</v>
      </c>
      <c r="D24" s="3" t="s">
        <v>31</v>
      </c>
      <c r="E24" s="4" t="s">
        <v>31</v>
      </c>
      <c r="F24" s="3" t="s">
        <v>31</v>
      </c>
      <c r="G24" s="3" t="s">
        <v>31</v>
      </c>
      <c r="H24" s="5" t="s">
        <v>31</v>
      </c>
      <c r="I24" s="5">
        <v>149001.60000000001</v>
      </c>
      <c r="J24" s="3" t="s">
        <v>30</v>
      </c>
      <c r="K24" s="8" t="s">
        <v>31</v>
      </c>
      <c r="L24" s="3" t="s">
        <v>31</v>
      </c>
      <c r="M24" s="4" t="s">
        <v>31</v>
      </c>
      <c r="N24" s="3" t="s">
        <v>31</v>
      </c>
      <c r="O24" s="3" t="s">
        <v>31</v>
      </c>
      <c r="P24" s="5" t="s">
        <v>31</v>
      </c>
      <c r="Q24" s="12">
        <f>Q23</f>
        <v>149001.60000000001</v>
      </c>
      <c r="R24" t="s">
        <v>31</v>
      </c>
      <c r="S24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1:P11"/>
    <mergeCell ref="J15:J18"/>
    <mergeCell ref="K15:Q15"/>
    <mergeCell ref="K16:Q16"/>
    <mergeCell ref="A15:A18"/>
    <mergeCell ref="B15:B18"/>
    <mergeCell ref="C16:I16"/>
    <mergeCell ref="C17:F17"/>
    <mergeCell ref="G17:I17"/>
    <mergeCell ref="K17:N17"/>
    <mergeCell ref="O17:Q17"/>
    <mergeCell ref="A12:P12"/>
    <mergeCell ref="A13:P13"/>
    <mergeCell ref="A14:P14"/>
    <mergeCell ref="C15:I15"/>
    <mergeCell ref="A7:P7"/>
    <mergeCell ref="A8:P8"/>
    <mergeCell ref="A9:P9"/>
    <mergeCell ref="A10:P10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5" zoomScaleNormal="85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2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63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35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51.75" customHeight="1" x14ac:dyDescent="0.2">
      <c r="A20" s="19">
        <v>1</v>
      </c>
      <c r="B20" s="19" t="s">
        <v>37</v>
      </c>
      <c r="C20" s="20">
        <v>0.4</v>
      </c>
      <c r="D20" s="19" t="s">
        <v>38</v>
      </c>
      <c r="E20" s="21">
        <v>759.95</v>
      </c>
      <c r="F20" s="19" t="s">
        <v>39</v>
      </c>
      <c r="G20" s="19" t="s">
        <v>40</v>
      </c>
      <c r="H20" s="22">
        <v>499</v>
      </c>
      <c r="I20" s="22">
        <v>675002.78900000011</v>
      </c>
      <c r="J20" s="19" t="s">
        <v>37</v>
      </c>
      <c r="K20" s="20">
        <v>0.4</v>
      </c>
      <c r="L20" s="19" t="s">
        <v>38</v>
      </c>
      <c r="M20" s="23">
        <v>759.95</v>
      </c>
      <c r="N20" s="19" t="s">
        <v>39</v>
      </c>
      <c r="O20" s="19" t="s">
        <v>40</v>
      </c>
      <c r="P20" s="22">
        <v>499</v>
      </c>
      <c r="Q20" s="22">
        <f>P20*M20*R20</f>
        <v>675002.78900000011</v>
      </c>
      <c r="R20" s="17">
        <v>1.78</v>
      </c>
      <c r="S20" s="17" t="s">
        <v>41</v>
      </c>
    </row>
    <row r="21" spans="1:19" ht="51.75" customHeight="1" x14ac:dyDescent="0.2">
      <c r="A21" s="19">
        <v>2</v>
      </c>
      <c r="B21" s="19" t="s">
        <v>42</v>
      </c>
      <c r="C21" s="20">
        <v>0.4</v>
      </c>
      <c r="D21" s="19" t="s">
        <v>38</v>
      </c>
      <c r="E21" s="21">
        <v>759.95</v>
      </c>
      <c r="F21" s="19" t="s">
        <v>39</v>
      </c>
      <c r="G21" s="19" t="s">
        <v>43</v>
      </c>
      <c r="H21" s="22">
        <v>517</v>
      </c>
      <c r="I21" s="22">
        <v>408609.91600000003</v>
      </c>
      <c r="J21" s="19" t="s">
        <v>42</v>
      </c>
      <c r="K21" s="20">
        <v>0.4</v>
      </c>
      <c r="L21" s="19" t="s">
        <v>38</v>
      </c>
      <c r="M21" s="23">
        <v>759.95</v>
      </c>
      <c r="N21" s="19" t="s">
        <v>39</v>
      </c>
      <c r="O21" s="19" t="s">
        <v>43</v>
      </c>
      <c r="P21" s="22">
        <v>517</v>
      </c>
      <c r="Q21" s="22">
        <f>P21*M21*R21</f>
        <v>408609.91600000003</v>
      </c>
      <c r="R21" s="17">
        <v>1.04</v>
      </c>
      <c r="S21" s="17" t="s">
        <v>38</v>
      </c>
    </row>
    <row r="22" spans="1:19" ht="51.75" customHeight="1" x14ac:dyDescent="0.2">
      <c r="A22" s="19">
        <v>3</v>
      </c>
      <c r="B22" s="19" t="s">
        <v>44</v>
      </c>
      <c r="C22" s="20">
        <v>0.4</v>
      </c>
      <c r="D22" s="19" t="s">
        <v>45</v>
      </c>
      <c r="E22" s="21">
        <v>759.95</v>
      </c>
      <c r="F22" s="19" t="s">
        <v>39</v>
      </c>
      <c r="G22" s="19" t="s">
        <v>46</v>
      </c>
      <c r="H22" s="22">
        <v>341</v>
      </c>
      <c r="I22" s="22">
        <v>269508.66800000001</v>
      </c>
      <c r="J22" s="19" t="s">
        <v>44</v>
      </c>
      <c r="K22" s="20">
        <v>0.4</v>
      </c>
      <c r="L22" s="19" t="s">
        <v>45</v>
      </c>
      <c r="M22" s="23">
        <v>759.95</v>
      </c>
      <c r="N22" s="19" t="s">
        <v>39</v>
      </c>
      <c r="O22" s="19" t="s">
        <v>46</v>
      </c>
      <c r="P22" s="22">
        <v>341</v>
      </c>
      <c r="Q22" s="22">
        <f>P22*M22*R22</f>
        <v>269508.66800000001</v>
      </c>
      <c r="R22" s="17">
        <v>1.04</v>
      </c>
      <c r="S22" s="17" t="s">
        <v>45</v>
      </c>
    </row>
    <row r="23" spans="1:19" ht="51.75" customHeight="1" x14ac:dyDescent="0.2">
      <c r="A23" s="19">
        <v>5</v>
      </c>
      <c r="B23" s="19" t="s">
        <v>47</v>
      </c>
      <c r="C23" s="20">
        <v>0.4</v>
      </c>
      <c r="D23" s="19" t="s">
        <v>49</v>
      </c>
      <c r="E23" s="21">
        <v>152</v>
      </c>
      <c r="F23" s="19" t="s">
        <v>48</v>
      </c>
      <c r="G23" s="19" t="s">
        <v>50</v>
      </c>
      <c r="H23" s="22">
        <v>561</v>
      </c>
      <c r="I23" s="22">
        <v>85272</v>
      </c>
      <c r="J23" s="19" t="s">
        <v>47</v>
      </c>
      <c r="K23" s="20">
        <v>0.4</v>
      </c>
      <c r="L23" s="19" t="s">
        <v>49</v>
      </c>
      <c r="M23" s="23">
        <v>152</v>
      </c>
      <c r="N23" s="19" t="s">
        <v>48</v>
      </c>
      <c r="O23" s="19" t="s">
        <v>50</v>
      </c>
      <c r="P23" s="22">
        <v>561</v>
      </c>
      <c r="Q23" s="24">
        <f>P23*M23*R23</f>
        <v>85272</v>
      </c>
      <c r="R23" s="17">
        <v>1</v>
      </c>
      <c r="S23" s="17" t="s">
        <v>36</v>
      </c>
    </row>
    <row r="24" spans="1:19" ht="63.75" customHeight="1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85272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85272</v>
      </c>
      <c r="R24" s="17" t="s">
        <v>31</v>
      </c>
      <c r="S24" s="17" t="s">
        <v>31</v>
      </c>
    </row>
    <row r="29" spans="1:19" x14ac:dyDescent="0.2">
      <c r="Q29" s="17">
        <f>P23*356</f>
        <v>199716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A4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2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64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35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40.5" customHeight="1" x14ac:dyDescent="0.2">
      <c r="A20" s="19">
        <v>1</v>
      </c>
      <c r="B20" s="19" t="s">
        <v>37</v>
      </c>
      <c r="C20" s="20">
        <v>0.4</v>
      </c>
      <c r="D20" s="19" t="s">
        <v>38</v>
      </c>
      <c r="E20" s="21">
        <v>1505.5730000000001</v>
      </c>
      <c r="F20" s="19" t="s">
        <v>39</v>
      </c>
      <c r="G20" s="19" t="s">
        <v>40</v>
      </c>
      <c r="H20" s="22">
        <v>499</v>
      </c>
      <c r="I20" s="22">
        <v>1337280.05006</v>
      </c>
      <c r="J20" s="19" t="s">
        <v>37</v>
      </c>
      <c r="K20" s="20">
        <v>0.4</v>
      </c>
      <c r="L20" s="19" t="s">
        <v>38</v>
      </c>
      <c r="M20" s="23">
        <v>1505.5730000000001</v>
      </c>
      <c r="N20" s="19" t="s">
        <v>39</v>
      </c>
      <c r="O20" s="19" t="s">
        <v>40</v>
      </c>
      <c r="P20" s="22">
        <v>499</v>
      </c>
      <c r="Q20" s="22">
        <f>P20*M20*R20</f>
        <v>1337280.05006</v>
      </c>
      <c r="R20" s="17">
        <v>1.78</v>
      </c>
      <c r="S20" s="17" t="s">
        <v>41</v>
      </c>
    </row>
    <row r="21" spans="1:19" ht="40.5" customHeight="1" x14ac:dyDescent="0.2">
      <c r="A21" s="19">
        <v>2</v>
      </c>
      <c r="B21" s="19" t="s">
        <v>42</v>
      </c>
      <c r="C21" s="20">
        <v>0.4</v>
      </c>
      <c r="D21" s="19" t="s">
        <v>38</v>
      </c>
      <c r="E21" s="21">
        <v>1505.5730000000001</v>
      </c>
      <c r="F21" s="19" t="s">
        <v>39</v>
      </c>
      <c r="G21" s="19" t="s">
        <v>43</v>
      </c>
      <c r="H21" s="22">
        <v>517</v>
      </c>
      <c r="I21" s="22">
        <v>809516.49064000009</v>
      </c>
      <c r="J21" s="19" t="s">
        <v>42</v>
      </c>
      <c r="K21" s="20">
        <v>0.4</v>
      </c>
      <c r="L21" s="19" t="s">
        <v>38</v>
      </c>
      <c r="M21" s="23">
        <v>1505.5730000000001</v>
      </c>
      <c r="N21" s="19" t="s">
        <v>39</v>
      </c>
      <c r="O21" s="19" t="s">
        <v>43</v>
      </c>
      <c r="P21" s="22">
        <v>517</v>
      </c>
      <c r="Q21" s="22">
        <f>P21*M21*R21</f>
        <v>809516.49064000009</v>
      </c>
      <c r="R21" s="17">
        <v>1.04</v>
      </c>
      <c r="S21" s="17" t="s">
        <v>38</v>
      </c>
    </row>
    <row r="22" spans="1:19" ht="40.5" customHeight="1" x14ac:dyDescent="0.2">
      <c r="A22" s="19">
        <v>3</v>
      </c>
      <c r="B22" s="19" t="s">
        <v>44</v>
      </c>
      <c r="C22" s="20">
        <v>0.4</v>
      </c>
      <c r="D22" s="19" t="s">
        <v>45</v>
      </c>
      <c r="E22" s="21">
        <v>1505.5730000000001</v>
      </c>
      <c r="F22" s="19" t="s">
        <v>39</v>
      </c>
      <c r="G22" s="19" t="s">
        <v>46</v>
      </c>
      <c r="H22" s="22">
        <v>341</v>
      </c>
      <c r="I22" s="22">
        <v>533936.40872000006</v>
      </c>
      <c r="J22" s="19" t="s">
        <v>44</v>
      </c>
      <c r="K22" s="20">
        <v>0.4</v>
      </c>
      <c r="L22" s="19" t="s">
        <v>45</v>
      </c>
      <c r="M22" s="23">
        <v>1505.5730000000001</v>
      </c>
      <c r="N22" s="19" t="s">
        <v>39</v>
      </c>
      <c r="O22" s="19" t="s">
        <v>46</v>
      </c>
      <c r="P22" s="22">
        <v>341</v>
      </c>
      <c r="Q22" s="22">
        <f>P22*M22*R22</f>
        <v>533936.40872000006</v>
      </c>
      <c r="R22" s="17">
        <v>1.04</v>
      </c>
      <c r="S22" s="17" t="s">
        <v>45</v>
      </c>
    </row>
    <row r="23" spans="1:19" ht="40.5" customHeight="1" x14ac:dyDescent="0.2">
      <c r="A23" s="19">
        <v>5</v>
      </c>
      <c r="B23" s="19" t="s">
        <v>47</v>
      </c>
      <c r="C23" s="20">
        <v>0.4</v>
      </c>
      <c r="D23" s="19" t="s">
        <v>49</v>
      </c>
      <c r="E23" s="21">
        <v>301.11399999999998</v>
      </c>
      <c r="F23" s="19" t="s">
        <v>48</v>
      </c>
      <c r="G23" s="19" t="s">
        <v>50</v>
      </c>
      <c r="H23" s="22">
        <v>561</v>
      </c>
      <c r="I23" s="22">
        <v>168924.954</v>
      </c>
      <c r="J23" s="19" t="s">
        <v>47</v>
      </c>
      <c r="K23" s="20">
        <v>0.4</v>
      </c>
      <c r="L23" s="19" t="s">
        <v>49</v>
      </c>
      <c r="M23" s="23">
        <v>301.11399999999998</v>
      </c>
      <c r="N23" s="19" t="s">
        <v>48</v>
      </c>
      <c r="O23" s="19" t="s">
        <v>50</v>
      </c>
      <c r="P23" s="22">
        <v>561</v>
      </c>
      <c r="Q23" s="24">
        <f>P23*M23*R23</f>
        <v>168924.954</v>
      </c>
      <c r="R23" s="17">
        <v>1</v>
      </c>
      <c r="S23" s="17" t="s">
        <v>36</v>
      </c>
    </row>
    <row r="24" spans="1:19" ht="58.5" customHeight="1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168924.954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168924.954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A7" zoomScale="85" zoomScaleNormal="85" workbookViewId="0">
      <selection activeCell="B20" sqref="B20:I24"/>
    </sheetView>
  </sheetViews>
  <sheetFormatPr defaultRowHeight="14.25" x14ac:dyDescent="0.2"/>
  <cols>
    <col min="1" max="1" width="8" style="17" customWidth="1"/>
    <col min="2" max="2" width="25" style="17" customWidth="1"/>
    <col min="3" max="3" width="13" style="17" customWidth="1"/>
    <col min="4" max="4" width="23" style="17" customWidth="1"/>
    <col min="5" max="5" width="13" style="17" customWidth="1"/>
    <col min="6" max="6" width="10" style="17" customWidth="1"/>
    <col min="7" max="7" width="13" style="17" customWidth="1"/>
    <col min="8" max="8" width="16" style="17" customWidth="1"/>
    <col min="9" max="9" width="14" style="17" customWidth="1"/>
    <col min="10" max="10" width="13" style="17" customWidth="1"/>
    <col min="11" max="11" width="22" style="17" customWidth="1"/>
    <col min="12" max="12" width="13" style="17" customWidth="1"/>
    <col min="13" max="13" width="10" style="17" customWidth="1"/>
    <col min="14" max="14" width="13" style="17" customWidth="1"/>
    <col min="15" max="15" width="16" style="17" customWidth="1"/>
    <col min="16" max="16" width="14" style="17" customWidth="1"/>
    <col min="17" max="17" width="13.25" style="17" customWidth="1"/>
    <col min="18" max="18" width="15.625" style="17" customWidth="1"/>
    <col min="19" max="16384" width="9" style="17"/>
  </cols>
  <sheetData>
    <row r="1" spans="1:17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21" t="s">
        <v>0</v>
      </c>
      <c r="P1" s="121"/>
    </row>
    <row r="2" spans="1:17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21" t="s">
        <v>1</v>
      </c>
      <c r="P2" s="121"/>
    </row>
    <row r="3" spans="1:17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1" t="s">
        <v>2</v>
      </c>
      <c r="P3" s="121"/>
    </row>
    <row r="4" spans="1:17" x14ac:dyDescent="0.2">
      <c r="A4" s="122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6" spans="1:17" x14ac:dyDescent="0.2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7" x14ac:dyDescent="0.2">
      <c r="A7" s="123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7" x14ac:dyDescent="0.2">
      <c r="A8" s="118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</row>
    <row r="9" spans="1:17" x14ac:dyDescent="0.2">
      <c r="A9" s="120" t="s">
        <v>57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7" x14ac:dyDescent="0.2">
      <c r="A10" s="120" t="s">
        <v>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7" ht="14.25" customHeight="1" x14ac:dyDescent="0.2">
      <c r="A11" s="124" t="s">
        <v>149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</row>
    <row r="12" spans="1:17" x14ac:dyDescent="0.2">
      <c r="A12" s="123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</row>
    <row r="13" spans="1:17" x14ac:dyDescent="0.2">
      <c r="A13" s="120" t="s">
        <v>10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</row>
    <row r="14" spans="1:17" x14ac:dyDescent="0.2">
      <c r="A14" s="118" t="s">
        <v>35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</row>
    <row r="15" spans="1:17" ht="15" x14ac:dyDescent="0.2">
      <c r="A15" s="117" t="s">
        <v>12</v>
      </c>
      <c r="B15" s="117" t="s">
        <v>13</v>
      </c>
      <c r="C15" s="117" t="s">
        <v>14</v>
      </c>
      <c r="D15" s="117"/>
      <c r="E15" s="117"/>
      <c r="F15" s="117"/>
      <c r="G15" s="117"/>
      <c r="H15" s="117"/>
      <c r="I15" s="117"/>
      <c r="J15" s="117" t="s">
        <v>13</v>
      </c>
      <c r="K15" s="117" t="s">
        <v>15</v>
      </c>
      <c r="L15" s="117"/>
      <c r="M15" s="117"/>
      <c r="N15" s="117"/>
      <c r="O15" s="117"/>
      <c r="P15" s="117"/>
      <c r="Q15" s="117"/>
    </row>
    <row r="16" spans="1:17" ht="15" x14ac:dyDescent="0.2">
      <c r="A16" s="117"/>
      <c r="B16" s="117"/>
      <c r="C16" s="117" t="s">
        <v>16</v>
      </c>
      <c r="D16" s="117"/>
      <c r="E16" s="117"/>
      <c r="F16" s="117"/>
      <c r="G16" s="117"/>
      <c r="H16" s="117"/>
      <c r="I16" s="117"/>
      <c r="J16" s="117"/>
      <c r="K16" s="117" t="s">
        <v>16</v>
      </c>
      <c r="L16" s="117"/>
      <c r="M16" s="117"/>
      <c r="N16" s="117"/>
      <c r="O16" s="117"/>
      <c r="P16" s="117"/>
      <c r="Q16" s="117"/>
    </row>
    <row r="17" spans="1:19" ht="15" x14ac:dyDescent="0.2">
      <c r="A17" s="117"/>
      <c r="B17" s="117"/>
      <c r="C17" s="117" t="s">
        <v>17</v>
      </c>
      <c r="D17" s="117"/>
      <c r="E17" s="117"/>
      <c r="F17" s="117"/>
      <c r="G17" s="117" t="s">
        <v>18</v>
      </c>
      <c r="H17" s="117"/>
      <c r="I17" s="117"/>
      <c r="J17" s="117"/>
      <c r="K17" s="117" t="s">
        <v>19</v>
      </c>
      <c r="L17" s="117"/>
      <c r="M17" s="117"/>
      <c r="N17" s="117"/>
      <c r="O17" s="117" t="s">
        <v>18</v>
      </c>
      <c r="P17" s="117"/>
      <c r="Q17" s="117"/>
    </row>
    <row r="18" spans="1:19" ht="75" x14ac:dyDescent="0.2">
      <c r="A18" s="117"/>
      <c r="B18" s="117"/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8" t="s">
        <v>26</v>
      </c>
      <c r="J18" s="117"/>
      <c r="K18" s="18" t="s">
        <v>20</v>
      </c>
      <c r="L18" s="18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8" t="s">
        <v>27</v>
      </c>
      <c r="S18" s="18" t="s">
        <v>28</v>
      </c>
    </row>
    <row r="19" spans="1:19" ht="15" x14ac:dyDescent="0.2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</row>
    <row r="20" spans="1:19" ht="47.25" customHeight="1" x14ac:dyDescent="0.2">
      <c r="A20" s="19">
        <v>1</v>
      </c>
      <c r="B20" s="19" t="s">
        <v>37</v>
      </c>
      <c r="C20" s="20">
        <v>10</v>
      </c>
      <c r="D20" s="19" t="s">
        <v>38</v>
      </c>
      <c r="E20" s="21">
        <v>367.58499999999998</v>
      </c>
      <c r="F20" s="19" t="s">
        <v>39</v>
      </c>
      <c r="G20" s="19" t="s">
        <v>65</v>
      </c>
      <c r="H20" s="22">
        <v>767</v>
      </c>
      <c r="I20" s="22">
        <v>431364.67335</v>
      </c>
      <c r="J20" s="19" t="s">
        <v>37</v>
      </c>
      <c r="K20" s="20">
        <v>10</v>
      </c>
      <c r="L20" s="19" t="s">
        <v>38</v>
      </c>
      <c r="M20" s="25">
        <v>367.58499999999998</v>
      </c>
      <c r="N20" s="19" t="s">
        <v>39</v>
      </c>
      <c r="O20" s="19" t="s">
        <v>65</v>
      </c>
      <c r="P20" s="22">
        <v>767</v>
      </c>
      <c r="Q20" s="22">
        <f>P20*M20*R20</f>
        <v>431364.67335</v>
      </c>
      <c r="R20" s="17">
        <v>1.53</v>
      </c>
      <c r="S20" s="17" t="s">
        <v>66</v>
      </c>
    </row>
    <row r="21" spans="1:19" ht="47.25" customHeight="1" x14ac:dyDescent="0.2">
      <c r="A21" s="19">
        <v>2</v>
      </c>
      <c r="B21" s="19" t="s">
        <v>42</v>
      </c>
      <c r="C21" s="20">
        <v>10</v>
      </c>
      <c r="D21" s="19" t="s">
        <v>38</v>
      </c>
      <c r="E21" s="21">
        <v>367.58499999999998</v>
      </c>
      <c r="F21" s="19" t="s">
        <v>39</v>
      </c>
      <c r="G21" s="19" t="s">
        <v>67</v>
      </c>
      <c r="H21" s="22">
        <v>699</v>
      </c>
      <c r="I21" s="22">
        <v>267219.59159999999</v>
      </c>
      <c r="J21" s="19" t="s">
        <v>42</v>
      </c>
      <c r="K21" s="20">
        <v>10</v>
      </c>
      <c r="L21" s="19" t="s">
        <v>38</v>
      </c>
      <c r="M21" s="25">
        <v>367.58499999999998</v>
      </c>
      <c r="N21" s="19" t="s">
        <v>39</v>
      </c>
      <c r="O21" s="19" t="s">
        <v>67</v>
      </c>
      <c r="P21" s="22">
        <v>699</v>
      </c>
      <c r="Q21" s="22">
        <f>P21*M21*R21</f>
        <v>267219.59159999999</v>
      </c>
      <c r="R21" s="17">
        <v>1.04</v>
      </c>
      <c r="S21" s="17" t="s">
        <v>66</v>
      </c>
    </row>
    <row r="22" spans="1:19" ht="47.25" customHeight="1" x14ac:dyDescent="0.2">
      <c r="A22" s="19">
        <v>3</v>
      </c>
      <c r="B22" s="19" t="s">
        <v>44</v>
      </c>
      <c r="C22" s="20">
        <v>10</v>
      </c>
      <c r="D22" s="19" t="s">
        <v>45</v>
      </c>
      <c r="E22" s="21">
        <v>367.58499999999998</v>
      </c>
      <c r="F22" s="19" t="s">
        <v>39</v>
      </c>
      <c r="G22" s="19" t="s">
        <v>46</v>
      </c>
      <c r="H22" s="22">
        <v>341</v>
      </c>
      <c r="I22" s="22">
        <v>130360.34439999999</v>
      </c>
      <c r="J22" s="19" t="s">
        <v>44</v>
      </c>
      <c r="K22" s="20">
        <v>10</v>
      </c>
      <c r="L22" s="19" t="s">
        <v>45</v>
      </c>
      <c r="M22" s="25">
        <v>367.58499999999998</v>
      </c>
      <c r="N22" s="19" t="s">
        <v>39</v>
      </c>
      <c r="O22" s="19" t="s">
        <v>46</v>
      </c>
      <c r="P22" s="22">
        <v>341</v>
      </c>
      <c r="Q22" s="22">
        <f>P22*M22*R22</f>
        <v>130360.34439999999</v>
      </c>
      <c r="R22" s="17">
        <v>1.04</v>
      </c>
      <c r="S22" s="17" t="s">
        <v>45</v>
      </c>
    </row>
    <row r="23" spans="1:19" ht="47.25" customHeight="1" x14ac:dyDescent="0.2">
      <c r="A23" s="19">
        <v>5</v>
      </c>
      <c r="B23" s="19" t="s">
        <v>47</v>
      </c>
      <c r="C23" s="20">
        <v>10</v>
      </c>
      <c r="D23" s="19" t="s">
        <v>68</v>
      </c>
      <c r="E23" s="21">
        <v>92</v>
      </c>
      <c r="F23" s="19" t="s">
        <v>48</v>
      </c>
      <c r="G23" s="19" t="s">
        <v>50</v>
      </c>
      <c r="H23" s="22">
        <v>561</v>
      </c>
      <c r="I23" s="22">
        <v>51612</v>
      </c>
      <c r="J23" s="19" t="s">
        <v>47</v>
      </c>
      <c r="K23" s="20">
        <v>10</v>
      </c>
      <c r="L23" s="19" t="s">
        <v>68</v>
      </c>
      <c r="M23" s="23">
        <v>92</v>
      </c>
      <c r="N23" s="19" t="s">
        <v>48</v>
      </c>
      <c r="O23" s="19" t="s">
        <v>50</v>
      </c>
      <c r="P23" s="22">
        <v>561</v>
      </c>
      <c r="Q23" s="24">
        <f>P23*M23*R23</f>
        <v>51612</v>
      </c>
      <c r="R23" s="17">
        <v>1</v>
      </c>
      <c r="S23" s="17" t="s">
        <v>69</v>
      </c>
    </row>
    <row r="24" spans="1:19" ht="105" x14ac:dyDescent="0.2">
      <c r="A24" s="19" t="s">
        <v>29</v>
      </c>
      <c r="B24" s="19" t="s">
        <v>30</v>
      </c>
      <c r="C24" s="20" t="s">
        <v>31</v>
      </c>
      <c r="D24" s="19" t="s">
        <v>31</v>
      </c>
      <c r="E24" s="21" t="s">
        <v>31</v>
      </c>
      <c r="F24" s="19" t="s">
        <v>31</v>
      </c>
      <c r="G24" s="19" t="s">
        <v>31</v>
      </c>
      <c r="H24" s="22" t="s">
        <v>31</v>
      </c>
      <c r="I24" s="22">
        <v>51612</v>
      </c>
      <c r="J24" s="19" t="s">
        <v>30</v>
      </c>
      <c r="K24" s="20" t="s">
        <v>31</v>
      </c>
      <c r="L24" s="19" t="s">
        <v>31</v>
      </c>
      <c r="M24" s="21" t="s">
        <v>31</v>
      </c>
      <c r="N24" s="19" t="s">
        <v>31</v>
      </c>
      <c r="O24" s="19" t="s">
        <v>31</v>
      </c>
      <c r="P24" s="22" t="s">
        <v>31</v>
      </c>
      <c r="Q24" s="22">
        <f>Q23</f>
        <v>51612</v>
      </c>
      <c r="R24" s="17" t="s">
        <v>31</v>
      </c>
      <c r="S24" s="17" t="s">
        <v>31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K17:N17"/>
    <mergeCell ref="O17:Q17"/>
    <mergeCell ref="A14:P14"/>
    <mergeCell ref="A15:A18"/>
    <mergeCell ref="B15:B18"/>
    <mergeCell ref="C15:I15"/>
    <mergeCell ref="J15:J18"/>
    <mergeCell ref="K15:Q15"/>
    <mergeCell ref="C16:I16"/>
    <mergeCell ref="K16:Q16"/>
    <mergeCell ref="C17:F17"/>
    <mergeCell ref="G17:I1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т1</vt:lpstr>
      <vt:lpstr>т2</vt:lpstr>
      <vt:lpstr>т3 (2)</vt:lpstr>
      <vt:lpstr>т3 (3)</vt:lpstr>
      <vt:lpstr>т3 (4)</vt:lpstr>
      <vt:lpstr>т4</vt:lpstr>
      <vt:lpstr>т4 (2)</vt:lpstr>
      <vt:lpstr>т4 (3)</vt:lpstr>
      <vt:lpstr>т4 (4)</vt:lpstr>
      <vt:lpstr>т4 (5)</vt:lpstr>
      <vt:lpstr>т4 (6)</vt:lpstr>
      <vt:lpstr>т6 </vt:lpstr>
      <vt:lpstr>т5</vt:lpstr>
      <vt:lpstr>c</vt:lpstr>
      <vt:lpstr>'т6 '!Заголовки_для_печати</vt:lpstr>
      <vt:lpstr>'т6 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Шитик Елена Васильевна</cp:lastModifiedBy>
  <dcterms:created xsi:type="dcterms:W3CDTF">2019-02-23T11:37:00Z</dcterms:created>
  <dcterms:modified xsi:type="dcterms:W3CDTF">2021-12-03T12:10:00Z</dcterms:modified>
</cp:coreProperties>
</file>